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35" tabRatio="621" activeTab="0"/>
  </bookViews>
  <sheets>
    <sheet name="Orçamento" sheetId="1" r:id="rId1"/>
    <sheet name="Cronograma" sheetId="2" r:id="rId2"/>
  </sheets>
  <externalReferences>
    <externalReference r:id="rId5"/>
  </externalReferences>
  <definedNames>
    <definedName name="_xlnm._FilterDatabase" localSheetId="0" hidden="1">'Orçamento'!$A$13:$I$28</definedName>
    <definedName name="_xlfn.IFERROR" hidden="1">#NAME?</definedName>
    <definedName name="_xlfn_IFERROR">NA()</definedName>
    <definedName name="_xlnm_Print_Area_1">'Orçamento'!$A$1:$I$19</definedName>
    <definedName name="_xlnm_Print_Area_2">#REF!</definedName>
    <definedName name="_xlnm_Print_Area_3">#REF!</definedName>
    <definedName name="_xlnm_Print_Area_4">'Cronograma'!$A$1:$I$28</definedName>
    <definedName name="_xlnm_Print_Titles_1">'Orçamento'!$1:$13</definedName>
    <definedName name="_xlnm_Print_Titles_2">#REF!</definedName>
    <definedName name="_xlnm_Print_Titles_3">#REF!</definedName>
    <definedName name="_xlnm.Print_Area" localSheetId="1">'Cronograma'!$A$1:$I$35</definedName>
    <definedName name="_xlnm.Print_Area" localSheetId="0">'Orçamento'!$A$1:$I$28</definedName>
    <definedName name="Excel_BuiltIn__FilterDatabase" localSheetId="0">'Orçamento'!#REF!</definedName>
    <definedName name="Excel_BuiltIn_Print_Area" localSheetId="0">'Orçamento'!$A$1:$I$22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'Cronograma'!$A:$D</definedName>
    <definedName name="_xlnm.Print_Titles" localSheetId="0">'Orçamento'!$13:$13</definedName>
    <definedName name="Z_2483EC8A_7597_461B_9CFC_2FA94ACA4DFB_.wvu.FilterData" localSheetId="0" hidden="1">'Orçamento'!$A$13:$I$22</definedName>
    <definedName name="Z_29968698_A86A_456F_9240_BB3FE00129DB__wvu_FilterData" localSheetId="0">'Orçamento'!$A$13:$I$22</definedName>
    <definedName name="Z_30999B9E_2E65_4663_976F_9A54CE05102E__wvu_FilterData" localSheetId="0">'Orçamento'!$A$13:$I$22</definedName>
    <definedName name="Z_30999B9E_2E65_4663_976F_9A54CE05102E__wvu_PrintArea" localSheetId="1">'Cronograma'!$A$1:$I$34</definedName>
    <definedName name="Z_30999B9E_2E65_4663_976F_9A54CE05102E__wvu_PrintArea" localSheetId="0">'Orçamento'!$A$1:$I$28</definedName>
    <definedName name="Z_30999B9E_2E65_4663_976F_9A54CE05102E__wvu_PrintTitles" localSheetId="0">'Orçamento'!$1:$13</definedName>
    <definedName name="Z_37FA8F07_9D7A_418D_BC30_0AE0C3739A19__wvu_FilterData" localSheetId="0">'Orçamento'!$A$13:$I$19</definedName>
    <definedName name="Z_37FA8F07_9D7A_418D_BC30_0AE0C3739A19__wvu_PrintArea" localSheetId="1">'Cronograma'!$A$1:$I$34</definedName>
    <definedName name="Z_3B8348FD_7A00_44FD_ACF5_E6A19592872E_.wvu.Cols" localSheetId="1" hidden="1">'Cronograma'!$E:$I</definedName>
    <definedName name="Z_3B8348FD_7A00_44FD_ACF5_E6A19592872E_.wvu.Cols" localSheetId="0" hidden="1">'Orçamento'!$C:$C</definedName>
    <definedName name="Z_3B8348FD_7A00_44FD_ACF5_E6A19592872E_.wvu.FilterData" localSheetId="0" hidden="1">'Orçamento'!$A$13:$I$22</definedName>
    <definedName name="Z_3B8348FD_7A00_44FD_ACF5_E6A19592872E_.wvu.PrintArea" localSheetId="1" hidden="1">'Cronograma'!$A$1:$I$35</definedName>
    <definedName name="Z_3B8348FD_7A00_44FD_ACF5_E6A19592872E_.wvu.PrintArea" localSheetId="0" hidden="1">'Orçamento'!$A$1:$I$28</definedName>
    <definedName name="Z_3B8348FD_7A00_44FD_ACF5_E6A19592872E_.wvu.PrintTitles" localSheetId="1" hidden="1">'Cronograma'!$A:$D</definedName>
    <definedName name="Z_3B8348FD_7A00_44FD_ACF5_E6A19592872E_.wvu.PrintTitles" localSheetId="0" hidden="1">'Orçamento'!$13:$13</definedName>
    <definedName name="Z_50160325_FDD6_4995_897D_2F4F0C6430EC__wvu_FilterData" localSheetId="0">'Orçamento'!$A$13:$I$19</definedName>
    <definedName name="Z_50160325_FDD6_4995_897D_2F4F0C6430EC__wvu_PrintArea" localSheetId="1">'Cronograma'!$A$1:$I$34</definedName>
    <definedName name="Z_50160325_FDD6_4995_897D_2F4F0C6430EC__wvu_PrintArea" localSheetId="0">'Orçamento'!$A$1:$I$28</definedName>
    <definedName name="Z_50160325_FDD6_4995_897D_2F4F0C6430EC__wvu_PrintTitles" localSheetId="0">'Orçamento'!$1:$13</definedName>
    <definedName name="Z_51679F6D_52C9_495E_8CE0_A4AA589D4632__wvu_FilterData" localSheetId="0">'Orçamento'!$A$13:$I$19</definedName>
    <definedName name="Z_65A89EDC_E2EF_4E49_9370_82AFDB881213__wvu_FilterData" localSheetId="0">'Orçamento'!$A$13:$I$19</definedName>
    <definedName name="Z_8EC65F00_94CE_4AAC_901F_0F1A78C19FA2__wvu_FilterData" localSheetId="0">'Orçamento'!$A$13:$I$19</definedName>
    <definedName name="Z_B535EED3_096A_4559_AE37_6359A35C71B4_.wvu.Cols" localSheetId="1" hidden="1">'Cronograma'!$E:$I</definedName>
    <definedName name="Z_B535EED3_096A_4559_AE37_6359A35C71B4_.wvu.Cols" localSheetId="0" hidden="1">'Orçamento'!$C:$C,'Orçamento'!#REF!</definedName>
    <definedName name="Z_B535EED3_096A_4559_AE37_6359A35C71B4_.wvu.FilterData" localSheetId="0" hidden="1">'Orçamento'!$A$13:$I$22</definedName>
    <definedName name="Z_B535EED3_096A_4559_AE37_6359A35C71B4_.wvu.PrintArea" localSheetId="1" hidden="1">'Cronograma'!$A$1:$I$35</definedName>
    <definedName name="Z_B535EED3_096A_4559_AE37_6359A35C71B4_.wvu.PrintArea" localSheetId="0" hidden="1">'Orçamento'!$A$1:$I$28</definedName>
    <definedName name="Z_B535EED3_096A_4559_AE37_6359A35C71B4_.wvu.PrintTitles" localSheetId="1" hidden="1">'Cronograma'!$A:$D</definedName>
    <definedName name="Z_B535EED3_096A_4559_AE37_6359A35C71B4_.wvu.PrintTitles" localSheetId="0" hidden="1">'Orçamento'!$13:$13</definedName>
    <definedName name="Z_CC09A366_C6A3_4857_97A0_64EABF22978D__wvu_FilterData" localSheetId="0">'Orçamento'!$A$13:$I$22</definedName>
    <definedName name="Z_CE6D2F78_279A_48FF_B90B_4CA40BF0D3DA__wvu_FilterData" localSheetId="0">'Orçamento'!$A$13:$I$22</definedName>
    <definedName name="Z_CE6D2F78_279A_48FF_B90B_4CA40BF0D3DA__wvu_PrintArea" localSheetId="1">'Cronograma'!$A$1:$I$34</definedName>
    <definedName name="Z_CE6D2F78_279A_48FF_B90B_4CA40BF0D3DA__wvu_PrintArea" localSheetId="0">'Orçamento'!$A$1:$I$28</definedName>
    <definedName name="Z_CE6D2F78_279A_48FF_B90B_4CA40BF0D3DA__wvu_PrintTitles" localSheetId="0">'Orçamento'!$1:$13</definedName>
  </definedNames>
  <calcPr fullCalcOnLoad="1"/>
</workbook>
</file>

<file path=xl/sharedStrings.xml><?xml version="1.0" encoding="utf-8"?>
<sst xmlns="http://schemas.openxmlformats.org/spreadsheetml/2006/main" count="54" uniqueCount="48">
  <si>
    <t xml:space="preserve">OBRA: </t>
  </si>
  <si>
    <t xml:space="preserve">Tipo de Intervenção: </t>
  </si>
  <si>
    <t>Área de intervenção:</t>
  </si>
  <si>
    <t>m²</t>
  </si>
  <si>
    <t>Endereço :</t>
  </si>
  <si>
    <t>Investimento:</t>
  </si>
  <si>
    <t>Ref.</t>
  </si>
  <si>
    <t>Un.</t>
  </si>
  <si>
    <t>Qtd.</t>
  </si>
  <si>
    <t xml:space="preserve">% </t>
  </si>
  <si>
    <t>%</t>
  </si>
  <si>
    <t>sem1</t>
  </si>
  <si>
    <t>sem2</t>
  </si>
  <si>
    <t>sem3</t>
  </si>
  <si>
    <t>sem4</t>
  </si>
  <si>
    <t>sem5</t>
  </si>
  <si>
    <t>R$</t>
  </si>
  <si>
    <t>01.01</t>
  </si>
  <si>
    <t>01.01.01</t>
  </si>
  <si>
    <t>01.01.02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</si>
  <si>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</si>
  <si>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</si>
  <si>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</si>
  <si>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</si>
  <si>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</si>
  <si>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</si>
  <si>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</si>
  <si>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</si>
  <si>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Custo Total</t>
  </si>
  <si>
    <t>24.20.270</t>
  </si>
  <si>
    <t>Invest./Área:</t>
  </si>
  <si>
    <t>ADMINISTRAÇÃO LOCAL E INSTALAÇÕES DE CANTEIRO</t>
  </si>
  <si>
    <t>ADMINISTRAÇÃO LOCAL</t>
  </si>
  <si>
    <t>Descrição dos Serviços</t>
  </si>
  <si>
    <t xml:space="preserve">Custo un. </t>
  </si>
  <si>
    <t>TOTAL GERAL</t>
  </si>
  <si>
    <t>CPOS- 174</t>
  </si>
  <si>
    <t>GRADE DE PROTEÇÃO PARA UBS</t>
  </si>
  <si>
    <t xml:space="preserve">REFORMA </t>
  </si>
  <si>
    <t>ESPECIFICADO NO MEMORIAL</t>
  </si>
  <si>
    <t>SIURB Jul-18 / CPOS 174</t>
  </si>
  <si>
    <t>Siurb-Edif-Jul18</t>
  </si>
  <si>
    <t>Ep.07 - Grade De Proteção Em Ferro Chato</t>
  </si>
  <si>
    <t>m2</t>
  </si>
  <si>
    <t>Pp.35 - Porta Em Ferro Perfilado Com Chapa Para Abrigo De Lixo</t>
  </si>
  <si>
    <t>Tela Em Aço Galvanizado Fio 16 Bwg, Malha De 1´ - Tipo Alambrado</t>
  </si>
  <si>
    <t>1,XXXX</t>
  </si>
  <si>
    <t>TOTAL GERAL COM BDI XX,XX%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</si>
</sst>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.00_);_(&quot;R$ &quot;* \(#,##0.00\);_(&quot;R$ &quot;* \-??_);_(@_)"/>
    <numFmt numFmtId="173" formatCode="* #,##0.00\ ;* \(#,##0.00\);* \-#\ ;@\ "/>
    <numFmt numFmtId="174" formatCode="0.0000"/>
    <numFmt numFmtId="175" formatCode="_(* #,##0.00_);_(* \(#,##0.00\);_(* \-??_);_(@_)"/>
    <numFmt numFmtId="176" formatCode="00"/>
    <numFmt numFmtId="177" formatCode="0.000000"/>
    <numFmt numFmtId="178" formatCode="&quot; R$ &quot;* #,##0.00\ ;&quot; R$ &quot;* \(#,##0.00\);&quot; R$ &quot;* \-#\ ;@\ "/>
    <numFmt numFmtId="179" formatCode="_-* #,##0.00_-;\-* #,##0.00_-;_-* \-??_-;_-@_-"/>
    <numFmt numFmtId="180" formatCode="&quot;R$ &quot;#,##0.00"/>
    <numFmt numFmtId="181" formatCode="_-&quot;R$ &quot;* #,##0.00_-;&quot;-R$ &quot;* #,##0.00_-;_-&quot;R$ &quot;* \-??_-;_-@_-"/>
    <numFmt numFmtId="182" formatCode="00\-00\-00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&quot;Itapevi&quot;\ dd\ &quot;de&quot;\ mmmm\ &quot;de&quot;\ yyyy"/>
    <numFmt numFmtId="188" formatCode="##\ &quot;dias&quot;"/>
    <numFmt numFmtId="189" formatCode="&quot;Mês&quot;\ ##"/>
    <numFmt numFmtId="190" formatCode="#,##0.0000"/>
    <numFmt numFmtId="191" formatCode="00000"/>
    <numFmt numFmtId="192" formatCode="#,##0.000000"/>
    <numFmt numFmtId="193" formatCode="_-* #,##0.0000_-;\-* #,##0.0000_-;_-* &quot;-&quot;??_-;_-@_-"/>
    <numFmt numFmtId="194" formatCode="&quot; R$ &quot;* #,##0.00\ &quot;/ m2&quot;"/>
    <numFmt numFmtId="195" formatCode="##,##0.00\ &quot;/ m2&quot;"/>
    <numFmt numFmtId="196" formatCode="##,##0.00\ &quot;m2&quot;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&quot; R$ &quot;\ #,##0.00\ &quot;/ m2&quot;"/>
    <numFmt numFmtId="200" formatCode="&quot;R$&quot;\ #,##0.00"/>
    <numFmt numFmtId="201" formatCode="#,##0.000"/>
    <numFmt numFmtId="202" formatCode="_-* #,##0.0000_-;\-* #,##0.0000_-;_-* &quot;-&quot;????_-;_-@_-"/>
    <numFmt numFmtId="203" formatCode="&quot;R$ &quot;#,##0.00\ &quot;/ m2&quot;"/>
    <numFmt numFmtId="204" formatCode="&quot;R$ &quot;#,###"/>
    <numFmt numFmtId="205" formatCode="[$-416]dddd\,\ d&quot; de &quot;mmmm&quot; de &quot;yyyy"/>
    <numFmt numFmtId="206" formatCode="&quot; R$ &quot;#,##0.00\ &quot;/ m2&quot;"/>
    <numFmt numFmtId="207" formatCode="&quot;MÊS&quot;\ ##"/>
    <numFmt numFmtId="208" formatCode="0.00000"/>
    <numFmt numFmtId="209" formatCode="_(&quot;R$ &quot;#,##0.00_);_(&quot;R$ &quot;\(#,##0.00\);_(&quot;R$ &quot;\ \-??_);_(@_)"/>
  </numFmts>
  <fonts count="68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5"/>
      <color indexed="9"/>
      <name val="Arial"/>
      <family val="2"/>
    </font>
    <font>
      <b/>
      <sz val="16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8"/>
      </top>
      <bottom style="medium"/>
    </border>
    <border>
      <left style="medium">
        <color indexed="8"/>
      </left>
      <right>
        <color indexed="63"/>
      </right>
      <top style="thick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/>
    </border>
    <border>
      <left>
        <color indexed="63"/>
      </left>
      <right style="medium"/>
      <top style="thick">
        <color indexed="8"/>
      </top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/>
    </border>
    <border>
      <left style="hair">
        <color indexed="8"/>
      </left>
      <right style="hair">
        <color indexed="8"/>
      </right>
      <top style="medium">
        <color indexed="8"/>
      </top>
      <bottom style="hair"/>
    </border>
    <border>
      <left style="hair">
        <color indexed="8"/>
      </left>
      <right style="medium">
        <color indexed="8"/>
      </right>
      <top style="medium">
        <color indexed="8"/>
      </top>
      <bottom style="hair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 applyNumberFormat="0">
      <alignment/>
      <protection/>
    </xf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2" fontId="0" fillId="0" borderId="0">
      <alignment/>
      <protection/>
    </xf>
    <xf numFmtId="42" fontId="0" fillId="0" borderId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55" fillId="21" borderId="5" applyNumberFormat="0" applyAlignment="0" applyProtection="0"/>
    <xf numFmtId="41" fontId="0" fillId="0" borderId="0" applyFill="0" applyBorder="0" applyAlignment="0" applyProtection="0"/>
    <xf numFmtId="173" fontId="0" fillId="0" borderId="0">
      <alignment/>
      <protection/>
    </xf>
    <xf numFmtId="175" fontId="0" fillId="0" borderId="0">
      <alignment/>
      <protection/>
    </xf>
    <xf numFmtId="0" fontId="1" fillId="0" borderId="6">
      <alignment horizontal="left" wrapText="1"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175" fontId="0" fillId="0" borderId="0">
      <alignment/>
      <protection/>
    </xf>
    <xf numFmtId="43" fontId="17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172" fontId="0" fillId="0" borderId="11" xfId="49" applyFont="1" applyFill="1" applyBorder="1" applyAlignment="1" applyProtection="1">
      <alignment horizontal="right"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/>
      <protection hidden="1"/>
    </xf>
    <xf numFmtId="49" fontId="63" fillId="33" borderId="13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0" fillId="0" borderId="0" xfId="45" applyFont="1" applyFill="1" applyBorder="1" applyAlignment="1" applyProtection="1">
      <alignment horizontal="center" vertical="center"/>
      <protection locked="0"/>
    </xf>
    <xf numFmtId="0" fontId="64" fillId="0" borderId="0" xfId="45" applyFont="1" applyFill="1" applyBorder="1" applyAlignment="1" applyProtection="1">
      <alignment vertical="center"/>
      <protection locked="0"/>
    </xf>
    <xf numFmtId="172" fontId="5" fillId="0" borderId="14" xfId="49" applyFont="1" applyFill="1" applyBorder="1" applyAlignment="1" applyProtection="1">
      <alignment horizontal="center" vertical="center"/>
      <protection/>
    </xf>
    <xf numFmtId="172" fontId="16" fillId="0" borderId="15" xfId="49" applyFont="1" applyFill="1" applyBorder="1" applyAlignment="1" applyProtection="1">
      <alignment horizontal="center" vertical="center"/>
      <protection/>
    </xf>
    <xf numFmtId="172" fontId="5" fillId="0" borderId="16" xfId="51" applyFont="1" applyFill="1" applyBorder="1" applyAlignment="1" applyProtection="1">
      <alignment horizontal="center" vertical="center"/>
      <protection/>
    </xf>
    <xf numFmtId="172" fontId="5" fillId="0" borderId="17" xfId="51" applyFont="1" applyFill="1" applyBorder="1" applyAlignment="1" applyProtection="1">
      <alignment horizontal="center" vertical="center"/>
      <protection/>
    </xf>
    <xf numFmtId="172" fontId="65" fillId="33" borderId="17" xfId="49" applyFont="1" applyFill="1" applyBorder="1" applyAlignment="1" applyProtection="1">
      <alignment horizontal="center" vertical="center"/>
      <protection/>
    </xf>
    <xf numFmtId="172" fontId="65" fillId="33" borderId="18" xfId="49" applyFont="1" applyFill="1" applyBorder="1" applyAlignment="1" applyProtection="1">
      <alignment horizontal="center" vertical="center"/>
      <protection/>
    </xf>
    <xf numFmtId="172" fontId="63" fillId="33" borderId="14" xfId="49" applyFont="1" applyFill="1" applyBorder="1" applyAlignment="1" applyProtection="1">
      <alignment horizontal="center" vertical="center"/>
      <protection/>
    </xf>
    <xf numFmtId="172" fontId="63" fillId="33" borderId="19" xfId="49" applyFont="1" applyFill="1" applyBorder="1" applyAlignment="1" applyProtection="1">
      <alignment horizontal="center" vertical="center"/>
      <protection/>
    </xf>
    <xf numFmtId="0" fontId="0" fillId="0" borderId="20" xfId="45" applyFont="1" applyBorder="1" applyAlignment="1" applyProtection="1">
      <alignment horizontal="center" vertical="center"/>
      <protection locked="0"/>
    </xf>
    <xf numFmtId="0" fontId="0" fillId="0" borderId="21" xfId="45" applyFont="1" applyBorder="1" applyAlignment="1" applyProtection="1">
      <alignment vertical="center"/>
      <protection locked="0"/>
    </xf>
    <xf numFmtId="0" fontId="0" fillId="0" borderId="21" xfId="45" applyFont="1" applyFill="1" applyBorder="1" applyAlignment="1" applyProtection="1">
      <alignment horizontal="center" vertical="center"/>
      <protection locked="0"/>
    </xf>
    <xf numFmtId="0" fontId="2" fillId="0" borderId="21" xfId="45" applyFont="1" applyBorder="1" applyAlignment="1" applyProtection="1">
      <alignment horizontal="center" vertical="center"/>
      <protection locked="0"/>
    </xf>
    <xf numFmtId="0" fontId="2" fillId="0" borderId="22" xfId="45" applyFont="1" applyBorder="1" applyAlignment="1" applyProtection="1">
      <alignment horizontal="center" vertical="center"/>
      <protection locked="0"/>
    </xf>
    <xf numFmtId="0" fontId="0" fillId="0" borderId="23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3" fillId="0" borderId="0" xfId="45" applyFont="1" applyBorder="1" applyAlignment="1" applyProtection="1">
      <alignment horizontal="center" vertical="center"/>
      <protection locked="0"/>
    </xf>
    <xf numFmtId="0" fontId="3" fillId="0" borderId="24" xfId="45" applyFont="1" applyBorder="1" applyAlignment="1" applyProtection="1">
      <alignment horizontal="center" vertical="center"/>
      <protection locked="0"/>
    </xf>
    <xf numFmtId="43" fontId="0" fillId="0" borderId="0" xfId="45" applyNumberFormat="1" applyFont="1" applyFill="1" applyBorder="1" applyAlignment="1" applyProtection="1">
      <alignment horizontal="center" vertical="center"/>
      <protection locked="0"/>
    </xf>
    <xf numFmtId="0" fontId="5" fillId="0" borderId="0" xfId="45" applyFont="1" applyBorder="1" applyAlignment="1" applyProtection="1">
      <alignment horizontal="center" vertical="center"/>
      <protection locked="0"/>
    </xf>
    <xf numFmtId="0" fontId="5" fillId="0" borderId="24" xfId="45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45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4" fontId="0" fillId="0" borderId="11" xfId="66" applyNumberFormat="1" applyFont="1" applyFill="1" applyBorder="1" applyAlignment="1" applyProtection="1">
      <alignment horizontal="center" vertical="center"/>
      <protection locked="0"/>
    </xf>
    <xf numFmtId="0" fontId="63" fillId="33" borderId="25" xfId="45" applyFont="1" applyFill="1" applyBorder="1" applyAlignment="1" applyProtection="1">
      <alignment vertical="center"/>
      <protection locked="0"/>
    </xf>
    <xf numFmtId="0" fontId="63" fillId="33" borderId="26" xfId="45" applyFont="1" applyFill="1" applyBorder="1" applyAlignment="1" applyProtection="1">
      <alignment vertical="center"/>
      <protection locked="0"/>
    </xf>
    <xf numFmtId="0" fontId="63" fillId="33" borderId="27" xfId="45" applyFont="1" applyFill="1" applyBorder="1" applyAlignment="1" applyProtection="1">
      <alignment horizontal="left" vertical="center"/>
      <protection locked="0"/>
    </xf>
    <xf numFmtId="0" fontId="63" fillId="33" borderId="27" xfId="45" applyFont="1" applyFill="1" applyBorder="1" applyAlignment="1" applyProtection="1">
      <alignment horizontal="center" vertical="center"/>
      <protection locked="0"/>
    </xf>
    <xf numFmtId="190" fontId="63" fillId="34" borderId="28" xfId="45" applyNumberFormat="1" applyFont="1" applyFill="1" applyBorder="1" applyAlignment="1" applyProtection="1">
      <alignment horizontal="center" vertical="center"/>
      <protection locked="0"/>
    </xf>
    <xf numFmtId="0" fontId="12" fillId="0" borderId="0" xfId="45" applyFont="1" applyFill="1" applyBorder="1" applyAlignment="1" applyProtection="1">
      <alignment vertical="center"/>
      <protection locked="0"/>
    </xf>
    <xf numFmtId="0" fontId="12" fillId="0" borderId="0" xfId="45" applyFont="1" applyFill="1" applyBorder="1" applyAlignment="1" applyProtection="1">
      <alignment horizontal="center" vertical="center" wrapText="1"/>
      <protection locked="0"/>
    </xf>
    <xf numFmtId="0" fontId="6" fillId="0" borderId="0" xfId="45" applyFont="1" applyBorder="1" applyAlignment="1" applyProtection="1">
      <alignment horizontal="left" vertical="center" wrapText="1"/>
      <protection locked="0"/>
    </xf>
    <xf numFmtId="0" fontId="12" fillId="0" borderId="0" xfId="45" applyFont="1" applyAlignment="1" applyProtection="1">
      <alignment horizontal="center" vertical="center"/>
      <protection locked="0"/>
    </xf>
    <xf numFmtId="4" fontId="12" fillId="0" borderId="0" xfId="45" applyNumberFormat="1" applyFont="1" applyFill="1" applyAlignment="1" applyProtection="1">
      <alignment horizontal="center" vertical="center"/>
      <protection locked="0"/>
    </xf>
    <xf numFmtId="0" fontId="12" fillId="0" borderId="0" xfId="45" applyFont="1" applyAlignment="1" applyProtection="1">
      <alignment horizontal="right" vertical="center"/>
      <protection locked="0"/>
    </xf>
    <xf numFmtId="10" fontId="12" fillId="0" borderId="0" xfId="45" applyNumberFormat="1" applyFont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 vertical="center"/>
      <protection locked="0"/>
    </xf>
    <xf numFmtId="0" fontId="13" fillId="0" borderId="0" xfId="45" applyFont="1" applyFill="1" applyBorder="1" applyAlignment="1" applyProtection="1">
      <alignment horizontal="center" vertical="center" wrapText="1"/>
      <protection locked="0"/>
    </xf>
    <xf numFmtId="0" fontId="14" fillId="0" borderId="0" xfId="45" applyFont="1" applyBorder="1" applyAlignment="1" applyProtection="1">
      <alignment horizontal="center" vertical="center" wrapText="1"/>
      <protection locked="0"/>
    </xf>
    <xf numFmtId="0" fontId="14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12" fillId="0" borderId="0" xfId="45" applyFont="1" applyBorder="1" applyAlignment="1" applyProtection="1">
      <alignment horizontal="center"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74" fontId="0" fillId="0" borderId="0" xfId="45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72" fontId="0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23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43" fontId="6" fillId="0" borderId="0" xfId="45" applyNumberFormat="1" applyFont="1" applyFill="1" applyBorder="1" applyAlignment="1" applyProtection="1">
      <alignment vertical="center"/>
      <protection hidden="1"/>
    </xf>
    <xf numFmtId="174" fontId="4" fillId="0" borderId="24" xfId="45" applyNumberFormat="1" applyFont="1" applyBorder="1" applyAlignment="1" applyProtection="1">
      <alignment horizontal="center" vertical="center" wrapText="1"/>
      <protection hidden="1"/>
    </xf>
    <xf numFmtId="0" fontId="4" fillId="0" borderId="23" xfId="45" applyFont="1" applyBorder="1" applyAlignment="1" applyProtection="1">
      <alignment horizontal="left"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24" xfId="45" applyFont="1" applyBorder="1" applyAlignment="1" applyProtection="1">
      <alignment horizontal="center" vertical="center" wrapText="1"/>
      <protection hidden="1"/>
    </xf>
    <xf numFmtId="0" fontId="4" fillId="0" borderId="23" xfId="45" applyFont="1" applyBorder="1" applyAlignment="1" applyProtection="1">
      <alignment vertical="center"/>
      <protection hidden="1"/>
    </xf>
    <xf numFmtId="0" fontId="7" fillId="0" borderId="0" xfId="45" applyFont="1" applyBorder="1" applyAlignment="1" applyProtection="1">
      <alignment vertical="center" wrapText="1"/>
      <protection hidden="1"/>
    </xf>
    <xf numFmtId="196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72" fontId="4" fillId="0" borderId="24" xfId="45" applyNumberFormat="1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200" fontId="4" fillId="0" borderId="0" xfId="45" applyNumberFormat="1" applyFont="1" applyBorder="1" applyAlignment="1" applyProtection="1">
      <alignment horizontal="center" vertical="center" wrapText="1"/>
      <protection hidden="1"/>
    </xf>
    <xf numFmtId="172" fontId="4" fillId="0" borderId="24" xfId="49" applyFont="1" applyFill="1" applyBorder="1" applyAlignment="1" applyProtection="1">
      <alignment horizontal="center" vertical="center" wrapText="1"/>
      <protection hidden="1"/>
    </xf>
    <xf numFmtId="0" fontId="4" fillId="0" borderId="23" xfId="45" applyFont="1" applyBorder="1" applyAlignment="1" applyProtection="1">
      <alignment horizontal="left" vertical="center" wrapText="1"/>
      <protection hidden="1"/>
    </xf>
    <xf numFmtId="0" fontId="7" fillId="0" borderId="0" xfId="45" applyFont="1" applyBorder="1" applyAlignment="1" applyProtection="1">
      <alignment horizontal="center" vertical="center" wrapText="1"/>
      <protection hidden="1"/>
    </xf>
    <xf numFmtId="172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24" xfId="45" applyNumberFormat="1" applyFont="1" applyBorder="1" applyAlignment="1" applyProtection="1">
      <alignment horizontal="center" vertical="center" wrapText="1"/>
      <protection hidden="1"/>
    </xf>
    <xf numFmtId="0" fontId="4" fillId="0" borderId="29" xfId="45" applyFont="1" applyBorder="1" applyAlignment="1" applyProtection="1">
      <alignment vertical="center"/>
      <protection hidden="1"/>
    </xf>
    <xf numFmtId="0" fontId="6" fillId="0" borderId="30" xfId="45" applyFont="1" applyFill="1" applyBorder="1" applyAlignment="1" applyProtection="1">
      <alignment vertical="center"/>
      <protection hidden="1"/>
    </xf>
    <xf numFmtId="0" fontId="4" fillId="0" borderId="30" xfId="45" applyFont="1" applyBorder="1" applyAlignment="1" applyProtection="1">
      <alignment vertical="center"/>
      <protection hidden="1"/>
    </xf>
    <xf numFmtId="0" fontId="7" fillId="0" borderId="30" xfId="45" applyFont="1" applyBorder="1" applyAlignment="1" applyProtection="1">
      <alignment vertical="center" wrapText="1"/>
      <protection hidden="1"/>
    </xf>
    <xf numFmtId="203" fontId="4" fillId="0" borderId="30" xfId="49" applyNumberFormat="1" applyFont="1" applyFill="1" applyBorder="1" applyAlignment="1" applyProtection="1">
      <alignment horizontal="center" vertical="center" wrapText="1"/>
      <protection hidden="1"/>
    </xf>
    <xf numFmtId="0" fontId="6" fillId="0" borderId="31" xfId="45" applyFont="1" applyFill="1" applyBorder="1" applyAlignment="1" applyProtection="1">
      <alignment vertical="center"/>
      <protection hidden="1"/>
    </xf>
    <xf numFmtId="0" fontId="0" fillId="0" borderId="23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45" applyFont="1" applyBorder="1" applyAlignment="1" applyProtection="1">
      <alignment horizontal="center" vertical="center" wrapText="1"/>
      <protection hidden="1"/>
    </xf>
    <xf numFmtId="0" fontId="63" fillId="33" borderId="32" xfId="45" applyFont="1" applyFill="1" applyBorder="1" applyAlignment="1" applyProtection="1">
      <alignment horizontal="center" vertical="center" wrapText="1"/>
      <protection hidden="1"/>
    </xf>
    <xf numFmtId="0" fontId="63" fillId="33" borderId="33" xfId="45" applyFont="1" applyFill="1" applyBorder="1" applyAlignment="1" applyProtection="1">
      <alignment horizontal="left" vertical="center" wrapText="1"/>
      <protection hidden="1"/>
    </xf>
    <xf numFmtId="0" fontId="63" fillId="33" borderId="34" xfId="45" applyFont="1" applyFill="1" applyBorder="1" applyAlignment="1" applyProtection="1">
      <alignment horizontal="center" vertical="center" wrapText="1"/>
      <protection hidden="1"/>
    </xf>
    <xf numFmtId="4" fontId="63" fillId="34" borderId="33" xfId="45" applyNumberFormat="1" applyFont="1" applyFill="1" applyBorder="1" applyAlignment="1" applyProtection="1">
      <alignment horizontal="center" vertical="center" wrapText="1"/>
      <protection hidden="1"/>
    </xf>
    <xf numFmtId="4" fontId="63" fillId="33" borderId="34" xfId="45" applyNumberFormat="1" applyFont="1" applyFill="1" applyBorder="1" applyAlignment="1" applyProtection="1">
      <alignment horizontal="center" vertical="center" wrapText="1"/>
      <protection hidden="1"/>
    </xf>
    <xf numFmtId="172" fontId="63" fillId="33" borderId="34" xfId="49" applyFont="1" applyFill="1" applyBorder="1" applyAlignment="1" applyProtection="1">
      <alignment horizontal="center" vertical="center" wrapText="1"/>
      <protection hidden="1"/>
    </xf>
    <xf numFmtId="174" fontId="63" fillId="33" borderId="35" xfId="45" applyNumberFormat="1" applyFont="1" applyFill="1" applyBorder="1" applyAlignment="1" applyProtection="1">
      <alignment horizontal="center" vertical="center" wrapText="1"/>
      <protection hidden="1"/>
    </xf>
    <xf numFmtId="176" fontId="9" fillId="35" borderId="36" xfId="45" applyNumberFormat="1" applyFont="1" applyFill="1" applyBorder="1" applyAlignment="1" applyProtection="1">
      <alignment horizontal="center" vertical="center" wrapText="1"/>
      <protection hidden="1"/>
    </xf>
    <xf numFmtId="176" fontId="9" fillId="35" borderId="37" xfId="45" applyNumberFormat="1" applyFont="1" applyFill="1" applyBorder="1" applyAlignment="1" applyProtection="1">
      <alignment horizontal="center" vertical="center" wrapText="1"/>
      <protection hidden="1"/>
    </xf>
    <xf numFmtId="176" fontId="9" fillId="36" borderId="38" xfId="45" applyNumberFormat="1" applyFont="1" applyFill="1" applyBorder="1" applyAlignment="1" applyProtection="1">
      <alignment horizontal="center" vertical="center" wrapText="1"/>
      <protection hidden="1"/>
    </xf>
    <xf numFmtId="0" fontId="9" fillId="37" borderId="38" xfId="45" applyFont="1" applyFill="1" applyBorder="1" applyAlignment="1" applyProtection="1">
      <alignment horizontal="left" vertical="center" wrapText="1"/>
      <protection hidden="1"/>
    </xf>
    <xf numFmtId="172" fontId="9" fillId="37" borderId="38" xfId="45" applyNumberFormat="1" applyFont="1" applyFill="1" applyBorder="1" applyAlignment="1" applyProtection="1">
      <alignment horizontal="centerContinuous" vertical="center" wrapText="1"/>
      <protection hidden="1"/>
    </xf>
    <xf numFmtId="172" fontId="9" fillId="37" borderId="38" xfId="49" applyFont="1" applyFill="1" applyBorder="1" applyAlignment="1" applyProtection="1">
      <alignment horizontal="centerContinuous" vertical="center" wrapText="1"/>
      <protection hidden="1"/>
    </xf>
    <xf numFmtId="10" fontId="9" fillId="37" borderId="39" xfId="70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45" applyFont="1" applyFill="1" applyBorder="1" applyAlignment="1" applyProtection="1">
      <alignment horizontal="center" vertical="center"/>
      <protection hidden="1"/>
    </xf>
    <xf numFmtId="0" fontId="3" fillId="0" borderId="41" xfId="45" applyFont="1" applyFill="1" applyBorder="1" applyAlignment="1" applyProtection="1">
      <alignment horizontal="center" vertical="center"/>
      <protection hidden="1"/>
    </xf>
    <xf numFmtId="0" fontId="3" fillId="0" borderId="42" xfId="45" applyFont="1" applyFill="1" applyBorder="1" applyAlignment="1" applyProtection="1">
      <alignment horizontal="center" vertical="center" wrapText="1"/>
      <protection hidden="1"/>
    </xf>
    <xf numFmtId="0" fontId="3" fillId="0" borderId="42" xfId="45" applyFont="1" applyBorder="1" applyAlignment="1" applyProtection="1">
      <alignment horizontal="left" vertical="center" wrapText="1"/>
      <protection hidden="1"/>
    </xf>
    <xf numFmtId="172" fontId="3" fillId="0" borderId="42" xfId="49" applyFont="1" applyFill="1" applyBorder="1" applyAlignment="1" applyProtection="1">
      <alignment horizontal="centerContinuous" vertical="center"/>
      <protection hidden="1"/>
    </xf>
    <xf numFmtId="10" fontId="3" fillId="0" borderId="43" xfId="7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44" xfId="66" applyNumberFormat="1" applyFont="1" applyFill="1" applyBorder="1" applyAlignment="1" applyProtection="1">
      <alignment horizontal="center" vertical="center"/>
      <protection hidden="1"/>
    </xf>
    <xf numFmtId="10" fontId="0" fillId="0" borderId="45" xfId="70" applyNumberFormat="1" applyFont="1" applyFill="1" applyBorder="1" applyAlignment="1" applyProtection="1">
      <alignment horizontal="center" vertical="center"/>
      <protection hidden="1"/>
    </xf>
    <xf numFmtId="0" fontId="63" fillId="33" borderId="25" xfId="45" applyFont="1" applyFill="1" applyBorder="1" applyAlignment="1" applyProtection="1">
      <alignment vertical="center"/>
      <protection hidden="1"/>
    </xf>
    <xf numFmtId="0" fontId="63" fillId="33" borderId="26" xfId="45" applyFont="1" applyFill="1" applyBorder="1" applyAlignment="1" applyProtection="1">
      <alignment vertical="center"/>
      <protection hidden="1"/>
    </xf>
    <xf numFmtId="0" fontId="63" fillId="33" borderId="27" xfId="45" applyFont="1" applyFill="1" applyBorder="1" applyAlignment="1" applyProtection="1">
      <alignment horizontal="left" vertical="center"/>
      <protection hidden="1"/>
    </xf>
    <xf numFmtId="0" fontId="63" fillId="33" borderId="27" xfId="45" applyFont="1" applyFill="1" applyBorder="1" applyAlignment="1" applyProtection="1">
      <alignment horizontal="center" vertical="center"/>
      <protection hidden="1"/>
    </xf>
    <xf numFmtId="4" fontId="63" fillId="34" borderId="28" xfId="45" applyNumberFormat="1" applyFont="1" applyFill="1" applyBorder="1" applyAlignment="1" applyProtection="1">
      <alignment horizontal="center" vertical="center"/>
      <protection hidden="1"/>
    </xf>
    <xf numFmtId="179" fontId="63" fillId="33" borderId="46" xfId="49" applyNumberFormat="1" applyFont="1" applyFill="1" applyBorder="1" applyAlignment="1" applyProtection="1">
      <alignment horizontal="center" vertical="center"/>
      <protection hidden="1"/>
    </xf>
    <xf numFmtId="9" fontId="64" fillId="33" borderId="47" xfId="45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horizontal="center"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174" fontId="3" fillId="0" borderId="0" xfId="45" applyNumberFormat="1" applyFont="1" applyAlignment="1" applyProtection="1">
      <alignment horizontal="center" vertical="center"/>
      <protection locked="0"/>
    </xf>
    <xf numFmtId="0" fontId="3" fillId="0" borderId="20" xfId="45" applyFont="1" applyBorder="1" applyAlignment="1" applyProtection="1">
      <alignment vertical="center" wrapText="1"/>
      <protection locked="0"/>
    </xf>
    <xf numFmtId="0" fontId="3" fillId="0" borderId="21" xfId="45" applyFont="1" applyBorder="1" applyAlignment="1" applyProtection="1">
      <alignment vertical="center" wrapText="1"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8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48" xfId="55" applyNumberFormat="1" applyFill="1" applyBorder="1" applyAlignment="1" applyProtection="1">
      <alignment horizontal="center" vertical="center"/>
      <protection locked="0"/>
    </xf>
    <xf numFmtId="10" fontId="0" fillId="0" borderId="49" xfId="55" applyNumberFormat="1" applyFill="1" applyBorder="1" applyAlignment="1" applyProtection="1">
      <alignment horizontal="center" vertical="center"/>
      <protection locked="0"/>
    </xf>
    <xf numFmtId="10" fontId="0" fillId="0" borderId="50" xfId="55" applyNumberFormat="1" applyFill="1" applyBorder="1" applyAlignment="1" applyProtection="1">
      <alignment horizontal="center" vertical="center"/>
      <protection locked="0"/>
    </xf>
    <xf numFmtId="10" fontId="0" fillId="0" borderId="0" xfId="45" applyNumberFormat="1" applyProtection="1">
      <alignment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0" fillId="0" borderId="0" xfId="45" applyAlignment="1" applyProtection="1">
      <alignment vertical="center"/>
      <protection locked="0"/>
    </xf>
    <xf numFmtId="0" fontId="12" fillId="0" borderId="0" xfId="45" applyFont="1" applyAlignment="1" applyProtection="1">
      <alignment/>
      <protection locked="0"/>
    </xf>
    <xf numFmtId="10" fontId="0" fillId="0" borderId="0" xfId="45" applyNumberFormat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/>
      <protection locked="0"/>
    </xf>
    <xf numFmtId="0" fontId="5" fillId="0" borderId="0" xfId="45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45" applyFont="1" applyBorder="1" applyAlignment="1" applyProtection="1">
      <alignment/>
      <protection locked="0"/>
    </xf>
    <xf numFmtId="10" fontId="0" fillId="0" borderId="0" xfId="45" applyNumberFormat="1" applyBorder="1" applyAlignment="1" applyProtection="1">
      <alignment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4" fillId="0" borderId="23" xfId="45" applyFont="1" applyBorder="1" applyAlignment="1" applyProtection="1">
      <alignment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right" vertical="center" wrapText="1"/>
      <protection/>
    </xf>
    <xf numFmtId="196" fontId="4" fillId="0" borderId="0" xfId="45" applyNumberFormat="1" applyFont="1" applyBorder="1" applyAlignment="1" applyProtection="1">
      <alignment horizontal="center" vertical="center" wrapText="1"/>
      <protection/>
    </xf>
    <xf numFmtId="0" fontId="6" fillId="0" borderId="0" xfId="45" applyFont="1" applyBorder="1" applyAlignment="1" applyProtection="1">
      <alignment vertical="center"/>
      <protection/>
    </xf>
    <xf numFmtId="0" fontId="4" fillId="0" borderId="0" xfId="45" applyFont="1" applyBorder="1" applyAlignment="1" applyProtection="1">
      <alignment vertical="center" wrapText="1"/>
      <protection/>
    </xf>
    <xf numFmtId="0" fontId="6" fillId="0" borderId="0" xfId="45" applyFont="1" applyBorder="1" applyAlignment="1" applyProtection="1">
      <alignment horizontal="right" vertical="center"/>
      <protection/>
    </xf>
    <xf numFmtId="0" fontId="4" fillId="0" borderId="0" xfId="45" applyFont="1" applyBorder="1" applyAlignment="1" applyProtection="1">
      <alignment horizontal="right" vertical="center" wrapText="1"/>
      <protection/>
    </xf>
    <xf numFmtId="0" fontId="4" fillId="0" borderId="0" xfId="45" applyFont="1" applyBorder="1" applyAlignment="1" applyProtection="1">
      <alignment horizontal="center" vertical="center" wrapText="1"/>
      <protection/>
    </xf>
    <xf numFmtId="0" fontId="4" fillId="0" borderId="23" xfId="45" applyFont="1" applyBorder="1" applyAlignment="1" applyProtection="1">
      <alignment vertical="center"/>
      <protection/>
    </xf>
    <xf numFmtId="0" fontId="4" fillId="0" borderId="0" xfId="45" applyFont="1" applyBorder="1" applyAlignment="1" applyProtection="1">
      <alignment vertical="center"/>
      <protection/>
    </xf>
    <xf numFmtId="0" fontId="4" fillId="0" borderId="0" xfId="45" applyFont="1" applyBorder="1" applyAlignment="1" applyProtection="1">
      <alignment horizontal="right" vertical="center"/>
      <protection/>
    </xf>
    <xf numFmtId="209" fontId="4" fillId="0" borderId="0" xfId="49" applyNumberFormat="1" applyFont="1" applyBorder="1" applyAlignment="1" applyProtection="1">
      <alignment horizontal="center" vertical="center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206" fontId="4" fillId="0" borderId="0" xfId="49" applyNumberFormat="1" applyFont="1" applyBorder="1" applyAlignment="1" applyProtection="1">
      <alignment horizontal="center" vertical="center"/>
      <protection/>
    </xf>
    <xf numFmtId="0" fontId="3" fillId="0" borderId="23" xfId="45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vertical="center"/>
      <protection/>
    </xf>
    <xf numFmtId="0" fontId="3" fillId="0" borderId="20" xfId="45" applyFont="1" applyBorder="1" applyAlignment="1" applyProtection="1">
      <alignment vertical="center" wrapText="1"/>
      <protection/>
    </xf>
    <xf numFmtId="0" fontId="3" fillId="0" borderId="21" xfId="45" applyFont="1" applyBorder="1" applyAlignment="1" applyProtection="1">
      <alignment vertical="center" wrapText="1"/>
      <protection/>
    </xf>
    <xf numFmtId="0" fontId="63" fillId="33" borderId="51" xfId="55" applyFont="1" applyFill="1" applyBorder="1" applyAlignment="1" applyProtection="1">
      <alignment horizontal="center" vertical="center"/>
      <protection/>
    </xf>
    <xf numFmtId="0" fontId="66" fillId="33" borderId="52" xfId="55" applyFont="1" applyFill="1" applyBorder="1" applyAlignment="1" applyProtection="1">
      <alignment horizontal="center" vertical="center"/>
      <protection/>
    </xf>
    <xf numFmtId="0" fontId="63" fillId="33" borderId="53" xfId="55" applyFont="1" applyFill="1" applyBorder="1" applyAlignment="1" applyProtection="1">
      <alignment horizontal="center" vertical="center"/>
      <protection/>
    </xf>
    <xf numFmtId="207" fontId="63" fillId="33" borderId="53" xfId="55" applyNumberFormat="1" applyFont="1" applyFill="1" applyBorder="1" applyAlignment="1" applyProtection="1">
      <alignment horizontal="center" vertical="center"/>
      <protection/>
    </xf>
    <xf numFmtId="0" fontId="63" fillId="33" borderId="54" xfId="55" applyFont="1" applyFill="1" applyBorder="1" applyAlignment="1" applyProtection="1">
      <alignment horizontal="center" vertical="center"/>
      <protection/>
    </xf>
    <xf numFmtId="0" fontId="67" fillId="33" borderId="55" xfId="55" applyFont="1" applyFill="1" applyBorder="1" applyAlignment="1" applyProtection="1">
      <alignment horizontal="center" vertical="center"/>
      <protection/>
    </xf>
    <xf numFmtId="0" fontId="67" fillId="33" borderId="56" xfId="55" applyFont="1" applyFill="1" applyBorder="1" applyAlignment="1" applyProtection="1">
      <alignment horizontal="center" vertical="center"/>
      <protection/>
    </xf>
    <xf numFmtId="0" fontId="67" fillId="33" borderId="57" xfId="55" applyFont="1" applyFill="1" applyBorder="1" applyAlignment="1" applyProtection="1">
      <alignment horizontal="center" vertical="center"/>
      <protection/>
    </xf>
    <xf numFmtId="0" fontId="15" fillId="0" borderId="58" xfId="55" applyFont="1" applyBorder="1" applyAlignment="1" applyProtection="1">
      <alignment vertical="center"/>
      <protection/>
    </xf>
    <xf numFmtId="0" fontId="15" fillId="0" borderId="59" xfId="55" applyFont="1" applyBorder="1" applyAlignment="1" applyProtection="1">
      <alignment vertical="center"/>
      <protection/>
    </xf>
    <xf numFmtId="0" fontId="15" fillId="0" borderId="0" xfId="55" applyFont="1" applyBorder="1" applyAlignment="1" applyProtection="1">
      <alignment vertical="center"/>
      <protection/>
    </xf>
    <xf numFmtId="176" fontId="9" fillId="0" borderId="13" xfId="45" applyNumberFormat="1" applyFont="1" applyFill="1" applyBorder="1" applyAlignment="1" applyProtection="1">
      <alignment horizontal="center" vertical="center" wrapText="1"/>
      <protection/>
    </xf>
    <xf numFmtId="0" fontId="9" fillId="0" borderId="33" xfId="45" applyFont="1" applyFill="1" applyBorder="1" applyAlignment="1" applyProtection="1">
      <alignment horizontal="center" vertical="center" wrapText="1"/>
      <protection/>
    </xf>
    <xf numFmtId="10" fontId="4" fillId="0" borderId="33" xfId="55" applyNumberFormat="1" applyFont="1" applyBorder="1" applyAlignment="1" applyProtection="1">
      <alignment horizontal="center" vertical="center"/>
      <protection/>
    </xf>
    <xf numFmtId="180" fontId="4" fillId="0" borderId="33" xfId="55" applyNumberFormat="1" applyFont="1" applyBorder="1" applyAlignment="1" applyProtection="1">
      <alignment horizontal="center" vertical="center"/>
      <protection/>
    </xf>
    <xf numFmtId="176" fontId="9" fillId="0" borderId="60" xfId="45" applyNumberFormat="1" applyFont="1" applyFill="1" applyBorder="1" applyAlignment="1" applyProtection="1">
      <alignment horizontal="center" vertical="center" wrapText="1"/>
      <protection/>
    </xf>
    <xf numFmtId="0" fontId="9" fillId="0" borderId="61" xfId="45" applyFont="1" applyFill="1" applyBorder="1" applyAlignment="1" applyProtection="1">
      <alignment horizontal="center" vertical="center" wrapText="1"/>
      <protection/>
    </xf>
    <xf numFmtId="10" fontId="4" fillId="0" borderId="61" xfId="55" applyNumberFormat="1" applyFont="1" applyBorder="1" applyAlignment="1" applyProtection="1">
      <alignment horizontal="center" vertical="center"/>
      <protection/>
    </xf>
    <xf numFmtId="180" fontId="4" fillId="0" borderId="61" xfId="55" applyNumberFormat="1" applyFont="1" applyBorder="1" applyAlignment="1" applyProtection="1">
      <alignment horizontal="center" vertical="center"/>
      <protection/>
    </xf>
    <xf numFmtId="200" fontId="10" fillId="38" borderId="62" xfId="53" applyNumberFormat="1" applyFont="1" applyFill="1" applyBorder="1" applyAlignment="1" applyProtection="1">
      <alignment horizontal="center" vertical="center"/>
      <protection/>
    </xf>
    <xf numFmtId="200" fontId="10" fillId="38" borderId="63" xfId="53" applyNumberFormat="1" applyFont="1" applyFill="1" applyBorder="1" applyAlignment="1" applyProtection="1">
      <alignment horizontal="center" vertical="center"/>
      <protection/>
    </xf>
    <xf numFmtId="200" fontId="10" fillId="38" borderId="64" xfId="53" applyNumberFormat="1" applyFont="1" applyFill="1" applyBorder="1" applyAlignment="1" applyProtection="1">
      <alignment horizontal="center" vertical="center"/>
      <protection/>
    </xf>
    <xf numFmtId="49" fontId="3" fillId="0" borderId="58" xfId="55" applyNumberFormat="1" applyFont="1" applyBorder="1" applyAlignment="1" applyProtection="1">
      <alignment horizontal="center"/>
      <protection/>
    </xf>
    <xf numFmtId="0" fontId="9" fillId="0" borderId="59" xfId="55" applyFont="1" applyBorder="1" applyAlignment="1" applyProtection="1">
      <alignment horizontal="center"/>
      <protection/>
    </xf>
    <xf numFmtId="10" fontId="4" fillId="0" borderId="59" xfId="55" applyNumberFormat="1" applyFont="1" applyBorder="1" applyAlignment="1" applyProtection="1">
      <alignment horizontal="center" vertical="center"/>
      <protection/>
    </xf>
    <xf numFmtId="10" fontId="4" fillId="0" borderId="59" xfId="55" applyNumberFormat="1" applyFont="1" applyBorder="1" applyAlignment="1" applyProtection="1">
      <alignment horizontal="center"/>
      <protection/>
    </xf>
    <xf numFmtId="9" fontId="5" fillId="0" borderId="65" xfId="55" applyNumberFormat="1" applyFont="1" applyBorder="1" applyAlignment="1" applyProtection="1">
      <alignment horizontal="center" vertical="center"/>
      <protection/>
    </xf>
    <xf numFmtId="0" fontId="63" fillId="33" borderId="16" xfId="55" applyFont="1" applyFill="1" applyBorder="1" applyAlignment="1" applyProtection="1">
      <alignment horizontal="center" vertical="center"/>
      <protection/>
    </xf>
    <xf numFmtId="0" fontId="63" fillId="33" borderId="17" xfId="55" applyFont="1" applyFill="1" applyBorder="1" applyAlignment="1" applyProtection="1">
      <alignment horizontal="center" vertical="center"/>
      <protection/>
    </xf>
    <xf numFmtId="9" fontId="63" fillId="33" borderId="66" xfId="55" applyNumberFormat="1" applyFont="1" applyFill="1" applyBorder="1" applyAlignment="1" applyProtection="1">
      <alignment horizontal="center" vertical="center"/>
      <protection/>
    </xf>
    <xf numFmtId="0" fontId="63" fillId="33" borderId="67" xfId="55" applyFont="1" applyFill="1" applyBorder="1" applyAlignment="1" applyProtection="1">
      <alignment horizontal="center" vertical="center"/>
      <protection/>
    </xf>
    <xf numFmtId="0" fontId="63" fillId="33" borderId="18" xfId="55" applyFont="1" applyFill="1" applyBorder="1" applyAlignment="1" applyProtection="1">
      <alignment horizontal="center" vertical="center"/>
      <protection/>
    </xf>
    <xf numFmtId="9" fontId="63" fillId="33" borderId="68" xfId="55" applyNumberFormat="1" applyFont="1" applyFill="1" applyBorder="1" applyAlignment="1" applyProtection="1">
      <alignment horizontal="center" vertical="center"/>
      <protection/>
    </xf>
    <xf numFmtId="182" fontId="11" fillId="0" borderId="69" xfId="67" applyNumberFormat="1" applyFont="1" applyFill="1" applyBorder="1" applyAlignment="1" applyProtection="1">
      <alignment horizontal="center" wrapText="1"/>
      <protection hidden="1"/>
    </xf>
    <xf numFmtId="182" fontId="0" fillId="0" borderId="44" xfId="0" applyNumberFormat="1" applyBorder="1" applyAlignment="1" applyProtection="1">
      <alignment horizontal="center"/>
      <protection hidden="1"/>
    </xf>
    <xf numFmtId="0" fontId="11" fillId="39" borderId="70" xfId="55" applyFont="1" applyFill="1" applyBorder="1" applyAlignment="1" applyProtection="1">
      <alignment horizontal="left" vertical="top" wrapText="1"/>
      <protection hidden="1"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3" xfId="53"/>
    <cellStyle name="Neutra" xfId="54"/>
    <cellStyle name="Normal 2" xfId="55"/>
    <cellStyle name="Normal 2 2" xfId="56"/>
    <cellStyle name="Normal 2 3" xfId="57"/>
    <cellStyle name="Normal 2 4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_Orçamento RETIFICADO DA OBRA JUNHO - CERTO" xfId="66"/>
    <cellStyle name="Normal_Plan1" xfId="67"/>
    <cellStyle name="Nota" xfId="68"/>
    <cellStyle name="planilhas" xfId="69"/>
    <cellStyle name="Percent" xfId="70"/>
    <cellStyle name="Porcentagem 2" xfId="71"/>
    <cellStyle name="Saída" xfId="72"/>
    <cellStyle name="Comma [0]" xfId="73"/>
    <cellStyle name="Separador de milhares 2" xfId="74"/>
    <cellStyle name="Separador de milhares 3" xfId="75"/>
    <cellStyle name="SNEVERS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  <cellStyle name="Vírgula 2" xfId="86"/>
  </cellStyles>
  <dxfs count="19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Zeros="0" tabSelected="1" zoomScale="85" zoomScaleNormal="85" zoomScaleSheetLayoutView="70" workbookViewId="0" topLeftCell="A1">
      <selection activeCell="D26" sqref="D26"/>
    </sheetView>
  </sheetViews>
  <sheetFormatPr defaultColWidth="9.140625" defaultRowHeight="16.5" customHeight="1" outlineLevelRow="1"/>
  <cols>
    <col min="1" max="1" width="12.00390625" style="68" customWidth="1"/>
    <col min="2" max="2" width="12.140625" style="68" customWidth="1"/>
    <col min="3" max="3" width="16.8515625" style="25" bestFit="1" customWidth="1"/>
    <col min="4" max="4" width="86.7109375" style="69" customWidth="1"/>
    <col min="5" max="5" width="10.7109375" style="68" customWidth="1"/>
    <col min="6" max="6" width="11.7109375" style="70" customWidth="1"/>
    <col min="7" max="7" width="14.00390625" style="55" customWidth="1"/>
    <col min="8" max="8" width="31.8515625" style="71" customWidth="1"/>
    <col min="9" max="9" width="13.140625" style="63" customWidth="1"/>
    <col min="10" max="10" width="14.28125" style="5" bestFit="1" customWidth="1"/>
    <col min="11" max="16384" width="9.140625" style="5" customWidth="1"/>
  </cols>
  <sheetData>
    <row r="1" spans="1:9" ht="30" customHeight="1">
      <c r="A1" s="18"/>
      <c r="B1" s="19"/>
      <c r="C1" s="20"/>
      <c r="D1" s="21"/>
      <c r="E1" s="21"/>
      <c r="F1" s="21"/>
      <c r="G1" s="21"/>
      <c r="H1" s="21"/>
      <c r="I1" s="22"/>
    </row>
    <row r="2" spans="1:9" ht="15.75" customHeight="1">
      <c r="A2" s="23"/>
      <c r="B2" s="24"/>
      <c r="D2" s="26"/>
      <c r="E2" s="26"/>
      <c r="F2" s="26"/>
      <c r="G2" s="26"/>
      <c r="H2" s="26"/>
      <c r="I2" s="27"/>
    </row>
    <row r="3" spans="1:9" ht="18">
      <c r="A3" s="23"/>
      <c r="B3" s="24"/>
      <c r="C3" s="28"/>
      <c r="D3" s="29"/>
      <c r="E3" s="29"/>
      <c r="F3" s="29"/>
      <c r="G3" s="29"/>
      <c r="H3" s="29"/>
      <c r="I3" s="30"/>
    </row>
    <row r="4" spans="1:9" ht="15.75" customHeight="1">
      <c r="A4" s="23"/>
      <c r="B4" s="24"/>
      <c r="D4" s="31"/>
      <c r="E4" s="32"/>
      <c r="F4" s="33"/>
      <c r="G4" s="32"/>
      <c r="H4" s="32"/>
      <c r="I4" s="34"/>
    </row>
    <row r="5" spans="1:9" s="6" customFormat="1" ht="15.75" customHeight="1">
      <c r="A5" s="73" t="s">
        <v>0</v>
      </c>
      <c r="B5" s="74"/>
      <c r="C5" s="75"/>
      <c r="D5" s="76" t="s">
        <v>37</v>
      </c>
      <c r="E5" s="74"/>
      <c r="F5" s="77"/>
      <c r="G5" s="77"/>
      <c r="H5" s="78"/>
      <c r="I5" s="79"/>
    </row>
    <row r="6" spans="1:9" s="6" customFormat="1" ht="6" customHeight="1">
      <c r="A6" s="80"/>
      <c r="B6" s="74"/>
      <c r="C6" s="81"/>
      <c r="D6" s="82"/>
      <c r="E6" s="74"/>
      <c r="F6" s="77"/>
      <c r="G6" s="77"/>
      <c r="H6" s="77"/>
      <c r="I6" s="83"/>
    </row>
    <row r="7" spans="1:9" s="6" customFormat="1" ht="15.75" customHeight="1">
      <c r="A7" s="84" t="s">
        <v>1</v>
      </c>
      <c r="B7" s="76"/>
      <c r="C7" s="75"/>
      <c r="D7" s="76" t="s">
        <v>38</v>
      </c>
      <c r="E7" s="74"/>
      <c r="F7" s="85" t="s">
        <v>2</v>
      </c>
      <c r="G7" s="85"/>
      <c r="H7" s="86">
        <v>1285</v>
      </c>
      <c r="I7" s="87"/>
    </row>
    <row r="8" spans="1:9" s="6" customFormat="1" ht="6" customHeight="1">
      <c r="A8" s="84"/>
      <c r="B8" s="76"/>
      <c r="C8" s="75"/>
      <c r="D8" s="76"/>
      <c r="E8" s="74"/>
      <c r="F8" s="88"/>
      <c r="G8" s="74"/>
      <c r="H8" s="74"/>
      <c r="I8" s="87"/>
    </row>
    <row r="9" spans="1:9" s="6" customFormat="1" ht="15.75" customHeight="1">
      <c r="A9" s="84" t="s">
        <v>4</v>
      </c>
      <c r="B9" s="76"/>
      <c r="C9" s="75"/>
      <c r="D9" s="76" t="s">
        <v>39</v>
      </c>
      <c r="E9" s="74"/>
      <c r="F9" s="85" t="s">
        <v>5</v>
      </c>
      <c r="G9" s="85"/>
      <c r="H9" s="89" t="e">
        <f>G20</f>
        <v>#VALUE!</v>
      </c>
      <c r="I9" s="90"/>
    </row>
    <row r="10" spans="1:9" s="6" customFormat="1" ht="6" customHeight="1">
      <c r="A10" s="91"/>
      <c r="B10" s="74"/>
      <c r="C10" s="81"/>
      <c r="D10" s="82"/>
      <c r="E10" s="74"/>
      <c r="F10" s="92"/>
      <c r="G10" s="92"/>
      <c r="H10" s="93"/>
      <c r="I10" s="94"/>
    </row>
    <row r="11" spans="1:9" s="6" customFormat="1" ht="16.5" customHeight="1" thickBot="1">
      <c r="A11" s="95" t="s">
        <v>20</v>
      </c>
      <c r="B11" s="96"/>
      <c r="C11" s="96"/>
      <c r="D11" s="97" t="s">
        <v>40</v>
      </c>
      <c r="E11" s="96"/>
      <c r="F11" s="98" t="s">
        <v>30</v>
      </c>
      <c r="G11" s="98"/>
      <c r="H11" s="99" t="e">
        <f>H9/H7</f>
        <v>#VALUE!</v>
      </c>
      <c r="I11" s="100"/>
    </row>
    <row r="12" spans="1:9" ht="16.5" customHeight="1" thickBot="1">
      <c r="A12" s="101"/>
      <c r="B12" s="102"/>
      <c r="C12" s="103"/>
      <c r="D12" s="104"/>
      <c r="E12" s="105"/>
      <c r="F12" s="106"/>
      <c r="G12" s="105"/>
      <c r="H12" s="105"/>
      <c r="I12" s="107"/>
    </row>
    <row r="13" spans="1:9" s="7" customFormat="1" ht="18.75" customHeight="1" thickBot="1">
      <c r="A13" s="4" t="s">
        <v>21</v>
      </c>
      <c r="B13" s="4" t="s">
        <v>27</v>
      </c>
      <c r="C13" s="108" t="s">
        <v>6</v>
      </c>
      <c r="D13" s="109" t="s">
        <v>33</v>
      </c>
      <c r="E13" s="110" t="s">
        <v>7</v>
      </c>
      <c r="F13" s="111" t="s">
        <v>8</v>
      </c>
      <c r="G13" s="112" t="s">
        <v>34</v>
      </c>
      <c r="H13" s="113" t="s">
        <v>28</v>
      </c>
      <c r="I13" s="114" t="s">
        <v>9</v>
      </c>
    </row>
    <row r="14" spans="1:9" s="8" customFormat="1" ht="16.5" customHeight="1" thickBot="1">
      <c r="A14" s="115">
        <v>1</v>
      </c>
      <c r="B14" s="116"/>
      <c r="C14" s="117"/>
      <c r="D14" s="118" t="s">
        <v>31</v>
      </c>
      <c r="E14" s="119">
        <f>SUM(E15)</f>
        <v>0</v>
      </c>
      <c r="F14" s="119"/>
      <c r="G14" s="119"/>
      <c r="H14" s="120"/>
      <c r="I14" s="121" t="e">
        <f>E14/$G$19</f>
        <v>#DIV/0!</v>
      </c>
    </row>
    <row r="15" spans="1:9" ht="13.5" customHeight="1" outlineLevel="1">
      <c r="A15" s="122" t="s">
        <v>17</v>
      </c>
      <c r="B15" s="123"/>
      <c r="C15" s="124"/>
      <c r="D15" s="125" t="s">
        <v>32</v>
      </c>
      <c r="E15" s="126">
        <f>SUM(H16:H18)</f>
        <v>0</v>
      </c>
      <c r="F15" s="126"/>
      <c r="G15" s="126"/>
      <c r="H15" s="126"/>
      <c r="I15" s="127" t="e">
        <f>E15/$G$19</f>
        <v>#DIV/0!</v>
      </c>
    </row>
    <row r="16" spans="1:9" ht="12.75" outlineLevel="1">
      <c r="A16" s="3" t="s">
        <v>18</v>
      </c>
      <c r="B16" s="224">
        <v>80275</v>
      </c>
      <c r="C16" s="128" t="s">
        <v>41</v>
      </c>
      <c r="D16" s="129" t="s">
        <v>42</v>
      </c>
      <c r="E16" s="130" t="s">
        <v>43</v>
      </c>
      <c r="F16" s="131">
        <v>1170</v>
      </c>
      <c r="G16" s="37"/>
      <c r="H16" s="2">
        <f>ROUND(_xlfn.IFERROR(F16*G16," - "),2)</f>
        <v>0</v>
      </c>
      <c r="I16" s="132" t="e">
        <f>H16/$G$19</f>
        <v>#DIV/0!</v>
      </c>
    </row>
    <row r="17" spans="1:9" ht="12.75" customHeight="1" outlineLevel="1">
      <c r="A17" s="3" t="s">
        <v>19</v>
      </c>
      <c r="B17" s="225">
        <v>80305</v>
      </c>
      <c r="C17" s="128" t="s">
        <v>41</v>
      </c>
      <c r="D17" s="129" t="s">
        <v>44</v>
      </c>
      <c r="E17" s="130" t="s">
        <v>43</v>
      </c>
      <c r="F17" s="131">
        <v>115</v>
      </c>
      <c r="G17" s="37"/>
      <c r="H17" s="2">
        <f>ROUND(_xlfn.IFERROR(F17*G17," - "),2)</f>
        <v>0</v>
      </c>
      <c r="I17" s="132" t="e">
        <f>H17/$G$19</f>
        <v>#DIV/0!</v>
      </c>
    </row>
    <row r="18" spans="1:9" ht="12.75" customHeight="1" outlineLevel="1" thickBot="1">
      <c r="A18" s="3" t="s">
        <v>19</v>
      </c>
      <c r="B18" s="226" t="s">
        <v>29</v>
      </c>
      <c r="C18" s="128" t="s">
        <v>36</v>
      </c>
      <c r="D18" s="129" t="s">
        <v>45</v>
      </c>
      <c r="E18" s="130" t="s">
        <v>3</v>
      </c>
      <c r="F18" s="131">
        <v>1285</v>
      </c>
      <c r="G18" s="37"/>
      <c r="H18" s="2">
        <f>ROUND(_xlfn.IFERROR(F18*G18," - "),2)</f>
        <v>0</v>
      </c>
      <c r="I18" s="132" t="e">
        <f>H18/$G$19</f>
        <v>#DIV/0!</v>
      </c>
    </row>
    <row r="19" spans="1:9" s="9" customFormat="1" ht="19.5" customHeight="1" thickBot="1" thickTop="1">
      <c r="A19" s="133" t="s">
        <v>35</v>
      </c>
      <c r="B19" s="134"/>
      <c r="C19" s="134"/>
      <c r="D19" s="135"/>
      <c r="E19" s="136"/>
      <c r="F19" s="137"/>
      <c r="G19" s="138">
        <f>ROUND(SUM(E14),2)</f>
        <v>0</v>
      </c>
      <c r="H19" s="138"/>
      <c r="I19" s="139" t="e">
        <f>SUM(H16:H18)/G19</f>
        <v>#DIV/0!</v>
      </c>
    </row>
    <row r="20" spans="1:9" s="9" customFormat="1" ht="19.5" customHeight="1" thickBot="1" thickTop="1">
      <c r="A20" s="38" t="s">
        <v>47</v>
      </c>
      <c r="B20" s="39"/>
      <c r="C20" s="39"/>
      <c r="D20" s="40"/>
      <c r="E20" s="41"/>
      <c r="F20" s="42" t="s">
        <v>46</v>
      </c>
      <c r="G20" s="138" t="e">
        <f>ROUND(G19*F20,2)</f>
        <v>#VALUE!</v>
      </c>
      <c r="H20" s="138"/>
      <c r="I20" s="139" t="e">
        <f>SUM(H16:H18)*F20/G20</f>
        <v>#VALUE!</v>
      </c>
    </row>
    <row r="21" spans="1:9" ht="15" customHeight="1">
      <c r="A21" s="43"/>
      <c r="B21" s="44"/>
      <c r="C21" s="44"/>
      <c r="D21" s="45"/>
      <c r="E21" s="46"/>
      <c r="F21" s="47"/>
      <c r="G21" s="46"/>
      <c r="H21" s="48"/>
      <c r="I21" s="49"/>
    </row>
    <row r="22" spans="1:9" ht="15" customHeight="1">
      <c r="A22" s="50"/>
      <c r="B22" s="50"/>
      <c r="C22" s="51"/>
      <c r="D22" s="45"/>
      <c r="E22" s="46"/>
      <c r="F22" s="47"/>
      <c r="G22" s="46"/>
      <c r="H22" s="48"/>
      <c r="I22" s="46"/>
    </row>
    <row r="23" spans="1:9" ht="15" customHeight="1">
      <c r="A23" s="50"/>
      <c r="B23" s="50"/>
      <c r="C23" s="51"/>
      <c r="D23" s="45"/>
      <c r="E23" s="46"/>
      <c r="F23" s="47"/>
      <c r="G23" s="46"/>
      <c r="H23" s="46"/>
      <c r="I23" s="46"/>
    </row>
    <row r="24" spans="1:9" ht="18" customHeight="1">
      <c r="A24" s="52"/>
      <c r="B24" s="52"/>
      <c r="C24" s="53"/>
      <c r="D24" s="36"/>
      <c r="E24" s="54"/>
      <c r="F24" s="54"/>
      <c r="H24" s="54"/>
      <c r="I24" s="56"/>
    </row>
    <row r="25" spans="1:8" ht="15.75" customHeight="1">
      <c r="A25" s="58"/>
      <c r="B25" s="36"/>
      <c r="C25" s="59"/>
      <c r="D25" s="60"/>
      <c r="E25" s="61"/>
      <c r="F25" s="62"/>
      <c r="G25" s="61"/>
      <c r="H25" s="62"/>
    </row>
    <row r="26" spans="1:9" ht="15" customHeight="1">
      <c r="A26" s="58"/>
      <c r="B26" s="36"/>
      <c r="C26" s="59"/>
      <c r="D26" s="64"/>
      <c r="E26" s="65"/>
      <c r="F26" s="66"/>
      <c r="G26" s="65"/>
      <c r="H26" s="66"/>
      <c r="I26" s="56"/>
    </row>
    <row r="27" spans="1:9" ht="15" customHeight="1">
      <c r="A27" s="58"/>
      <c r="B27" s="36"/>
      <c r="C27" s="59"/>
      <c r="D27" s="46"/>
      <c r="E27" s="65"/>
      <c r="F27" s="66"/>
      <c r="G27" s="65"/>
      <c r="H27" s="66"/>
      <c r="I27" s="46"/>
    </row>
    <row r="28" spans="1:9" ht="12.75" customHeight="1">
      <c r="A28" s="36"/>
      <c r="B28" s="36"/>
      <c r="C28" s="59"/>
      <c r="D28" s="67"/>
      <c r="E28" s="24"/>
      <c r="F28" s="24"/>
      <c r="G28" s="68"/>
      <c r="H28" s="24"/>
      <c r="I28" s="57"/>
    </row>
    <row r="29" ht="12.75" customHeight="1"/>
    <row r="31" spans="4:8" ht="16.5" customHeight="1">
      <c r="D31" s="72"/>
      <c r="E31" s="62"/>
      <c r="F31" s="62"/>
      <c r="G31" s="61"/>
      <c r="H31" s="62"/>
    </row>
    <row r="32" spans="4:8" ht="16.5" customHeight="1">
      <c r="D32" s="46"/>
      <c r="E32" s="66"/>
      <c r="F32" s="66"/>
      <c r="G32" s="65"/>
      <c r="H32" s="66"/>
    </row>
    <row r="33" spans="4:8" ht="16.5" customHeight="1">
      <c r="D33" s="46"/>
      <c r="E33" s="66"/>
      <c r="F33" s="66"/>
      <c r="G33" s="65"/>
      <c r="H33" s="66"/>
    </row>
    <row r="35" spans="6:8" ht="16.5" customHeight="1">
      <c r="F35" s="61"/>
      <c r="G35" s="61"/>
      <c r="H35" s="62"/>
    </row>
    <row r="36" spans="6:8" ht="16.5" customHeight="1">
      <c r="F36" s="65"/>
      <c r="G36" s="65"/>
      <c r="H36" s="66"/>
    </row>
    <row r="37" spans="6:8" ht="16.5" customHeight="1">
      <c r="F37" s="65"/>
      <c r="G37" s="65"/>
      <c r="H37" s="66"/>
    </row>
    <row r="54" spans="3:9" ht="16.5" customHeight="1">
      <c r="C54" s="1"/>
      <c r="D54" s="68"/>
      <c r="E54" s="70"/>
      <c r="F54" s="55"/>
      <c r="G54" s="71"/>
      <c r="H54" s="63"/>
      <c r="I54" s="1"/>
    </row>
    <row r="55" spans="3:9" ht="16.5" customHeight="1">
      <c r="C55" s="1"/>
      <c r="D55" s="68"/>
      <c r="E55" s="70"/>
      <c r="F55" s="55"/>
      <c r="G55" s="71"/>
      <c r="H55" s="63"/>
      <c r="I55" s="1"/>
    </row>
    <row r="56" spans="3:9" ht="16.5" customHeight="1">
      <c r="C56" s="1"/>
      <c r="D56" s="68"/>
      <c r="E56" s="70"/>
      <c r="F56" s="55"/>
      <c r="G56" s="71"/>
      <c r="H56" s="63"/>
      <c r="I56" s="1"/>
    </row>
    <row r="57" spans="3:9" ht="16.5" customHeight="1">
      <c r="C57" s="1"/>
      <c r="D57" s="68"/>
      <c r="E57" s="70"/>
      <c r="F57" s="55"/>
      <c r="G57" s="71"/>
      <c r="H57" s="63"/>
      <c r="I57" s="1"/>
    </row>
    <row r="58" spans="3:9" ht="16.5" customHeight="1">
      <c r="C58" s="1"/>
      <c r="D58" s="68"/>
      <c r="E58" s="70"/>
      <c r="F58" s="55"/>
      <c r="G58" s="71"/>
      <c r="H58" s="63"/>
      <c r="I58" s="1"/>
    </row>
    <row r="59" spans="3:9" ht="16.5" customHeight="1">
      <c r="C59" s="1"/>
      <c r="D59" s="68"/>
      <c r="E59" s="70"/>
      <c r="F59" s="55"/>
      <c r="G59" s="71"/>
      <c r="H59" s="63"/>
      <c r="I59" s="1"/>
    </row>
    <row r="60" spans="3:9" ht="16.5" customHeight="1">
      <c r="C60" s="1"/>
      <c r="D60" s="68"/>
      <c r="E60" s="70"/>
      <c r="F60" s="55"/>
      <c r="G60" s="71"/>
      <c r="H60" s="63"/>
      <c r="I60" s="1"/>
    </row>
    <row r="61" spans="3:9" ht="16.5" customHeight="1">
      <c r="C61" s="1"/>
      <c r="D61" s="68"/>
      <c r="E61" s="70"/>
      <c r="F61" s="55"/>
      <c r="G61" s="71"/>
      <c r="H61" s="63"/>
      <c r="I61" s="1"/>
    </row>
    <row r="62" spans="3:9" ht="16.5" customHeight="1">
      <c r="C62" s="1"/>
      <c r="D62" s="68"/>
      <c r="E62" s="70"/>
      <c r="F62" s="55"/>
      <c r="G62" s="71"/>
      <c r="H62" s="63"/>
      <c r="I62" s="1"/>
    </row>
    <row r="63" spans="3:9" ht="16.5" customHeight="1">
      <c r="C63" s="1"/>
      <c r="D63" s="68"/>
      <c r="E63" s="70"/>
      <c r="F63" s="55"/>
      <c r="G63" s="71"/>
      <c r="H63" s="63"/>
      <c r="I63" s="1"/>
    </row>
    <row r="64" spans="3:9" ht="16.5" customHeight="1">
      <c r="C64" s="1"/>
      <c r="D64" s="68"/>
      <c r="E64" s="70"/>
      <c r="F64" s="55"/>
      <c r="G64" s="71"/>
      <c r="H64" s="63"/>
      <c r="I64" s="1"/>
    </row>
    <row r="65" spans="3:9" ht="16.5" customHeight="1">
      <c r="C65" s="1"/>
      <c r="D65" s="68"/>
      <c r="E65" s="70"/>
      <c r="F65" s="55"/>
      <c r="G65" s="71"/>
      <c r="H65" s="63"/>
      <c r="I65" s="1"/>
    </row>
    <row r="66" spans="3:9" ht="16.5" customHeight="1">
      <c r="C66" s="1"/>
      <c r="D66" s="68"/>
      <c r="E66" s="70"/>
      <c r="F66" s="55"/>
      <c r="G66" s="71"/>
      <c r="H66" s="63"/>
      <c r="I66" s="1"/>
    </row>
  </sheetData>
  <sheetProtection password="929C" sheet="1" formatCells="0" formatColumns="0" formatRows="0" selectLockedCells="1"/>
  <autoFilter ref="A13:I28"/>
  <mergeCells count="10">
    <mergeCell ref="A15:B15"/>
    <mergeCell ref="A14:B14"/>
    <mergeCell ref="G19:H19"/>
    <mergeCell ref="G20:H20"/>
    <mergeCell ref="F9:G9"/>
    <mergeCell ref="F11:G11"/>
    <mergeCell ref="D1:I1"/>
    <mergeCell ref="D2:I2"/>
    <mergeCell ref="D3:I3"/>
    <mergeCell ref="F7:G7"/>
  </mergeCells>
  <printOptions horizontalCentered="1"/>
  <pageMargins left="0.2362204724409449" right="0.2362204724409449" top="0.5511811023622047" bottom="0.5511811023622047" header="0.5118110236220472" footer="0.31496062992125984"/>
  <pageSetup fitToHeight="0" fitToWidth="1" horizontalDpi="600" verticalDpi="600" orientation="landscape" paperSize="9" scale="69" r:id="rId1"/>
  <headerFooter alignWithMargins="0">
    <oddFooter>&amp;R&amp;9PÁG.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70" zoomScaleNormal="40" zoomScaleSheetLayoutView="70" workbookViewId="0" topLeftCell="A1">
      <selection activeCell="F17" sqref="F17"/>
    </sheetView>
  </sheetViews>
  <sheetFormatPr defaultColWidth="9.140625" defaultRowHeight="12.75"/>
  <cols>
    <col min="1" max="1" width="16.7109375" style="154" customWidth="1"/>
    <col min="2" max="2" width="65.57421875" style="154" customWidth="1"/>
    <col min="3" max="3" width="12.28125" style="161" customWidth="1"/>
    <col min="4" max="4" width="30.28125" style="163" bestFit="1" customWidth="1"/>
    <col min="5" max="8" width="9.140625" style="154" customWidth="1"/>
    <col min="9" max="9" width="11.8515625" style="154" customWidth="1"/>
    <col min="10" max="11" width="9.140625" style="154" customWidth="1"/>
    <col min="12" max="16384" width="9.140625" style="154" customWidth="1"/>
  </cols>
  <sheetData>
    <row r="1" spans="1:9" s="141" customFormat="1" ht="30.75" customHeight="1">
      <c r="A1" s="140"/>
      <c r="B1" s="140"/>
      <c r="C1" s="140"/>
      <c r="D1" s="140"/>
      <c r="E1" s="140"/>
      <c r="F1" s="140"/>
      <c r="G1" s="140"/>
      <c r="H1" s="140"/>
      <c r="I1" s="140"/>
    </row>
    <row r="2" spans="1:9" s="141" customFormat="1" ht="22.5" customHeight="1">
      <c r="A2" s="142"/>
      <c r="B2" s="142"/>
      <c r="C2" s="142"/>
      <c r="D2" s="142"/>
      <c r="E2" s="142"/>
      <c r="F2" s="142"/>
      <c r="G2" s="142"/>
      <c r="H2" s="142"/>
      <c r="I2" s="142"/>
    </row>
    <row r="3" spans="3:9" s="141" customFormat="1" ht="9.75" customHeight="1">
      <c r="C3" s="142"/>
      <c r="D3" s="142"/>
      <c r="E3" s="142"/>
      <c r="F3" s="142"/>
      <c r="G3" s="143"/>
      <c r="H3" s="24"/>
      <c r="I3" s="24"/>
    </row>
    <row r="4" spans="1:9" s="141" customFormat="1" ht="18">
      <c r="A4" s="144"/>
      <c r="B4" s="144"/>
      <c r="C4" s="144"/>
      <c r="D4" s="144"/>
      <c r="E4" s="144"/>
      <c r="F4" s="144"/>
      <c r="G4" s="144"/>
      <c r="H4" s="144"/>
      <c r="I4" s="144"/>
    </row>
    <row r="5" spans="1:9" s="141" customFormat="1" ht="25.5" customHeight="1" thickBot="1">
      <c r="A5" s="24"/>
      <c r="B5" s="24"/>
      <c r="C5" s="145"/>
      <c r="D5" s="146"/>
      <c r="E5" s="147"/>
      <c r="F5" s="148"/>
      <c r="G5" s="148"/>
      <c r="H5" s="24"/>
      <c r="I5" s="24"/>
    </row>
    <row r="6" spans="1:9" s="24" customFormat="1" ht="7.5" customHeight="1">
      <c r="A6" s="149"/>
      <c r="B6" s="150"/>
      <c r="C6" s="150"/>
      <c r="D6" s="150"/>
      <c r="E6" s="150"/>
      <c r="F6" s="150"/>
      <c r="G6" s="150"/>
      <c r="H6" s="150"/>
      <c r="I6" s="150"/>
    </row>
    <row r="7" spans="1:9" s="151" customFormat="1" ht="15.75" customHeight="1">
      <c r="A7" s="172" t="s">
        <v>0</v>
      </c>
      <c r="B7" s="173" t="str">
        <f>Orçamento!D5</f>
        <v>GRADE DE PROTEÇÃO PARA UBS</v>
      </c>
      <c r="C7" s="173"/>
      <c r="D7" s="173"/>
      <c r="E7" s="174" t="str">
        <f>Orçamento!$F$7</f>
        <v>Área de intervenção:</v>
      </c>
      <c r="F7" s="174"/>
      <c r="G7" s="174"/>
      <c r="H7" s="175">
        <f>Orçamento!$H$7</f>
        <v>1285</v>
      </c>
      <c r="I7" s="175"/>
    </row>
    <row r="8" spans="1:9" s="151" customFormat="1" ht="6" customHeight="1">
      <c r="A8" s="176"/>
      <c r="B8" s="176"/>
      <c r="C8" s="177"/>
      <c r="D8" s="177"/>
      <c r="E8" s="178"/>
      <c r="F8" s="179"/>
      <c r="G8" s="179"/>
      <c r="H8" s="180"/>
      <c r="I8" s="180"/>
    </row>
    <row r="9" spans="1:9" s="151" customFormat="1" ht="15.75" customHeight="1">
      <c r="A9" s="181" t="str">
        <f>CONCATENATE(Orçamento!A7," ",Orçamento!D7)</f>
        <v>Tipo de Intervenção:  REFORMA </v>
      </c>
      <c r="B9" s="177"/>
      <c r="C9" s="182"/>
      <c r="D9" s="182"/>
      <c r="E9" s="183" t="str">
        <f>Orçamento!$F$9</f>
        <v>Investimento:</v>
      </c>
      <c r="F9" s="183"/>
      <c r="G9" s="183"/>
      <c r="H9" s="184" t="e">
        <f>Orçamento!$H$9</f>
        <v>#VALUE!</v>
      </c>
      <c r="I9" s="184"/>
    </row>
    <row r="10" spans="1:9" s="151" customFormat="1" ht="6" customHeight="1">
      <c r="A10" s="172"/>
      <c r="B10" s="177"/>
      <c r="C10" s="177"/>
      <c r="D10" s="177"/>
      <c r="E10" s="178"/>
      <c r="F10" s="179"/>
      <c r="G10" s="179"/>
      <c r="H10" s="180"/>
      <c r="I10" s="180"/>
    </row>
    <row r="11" spans="1:9" s="151" customFormat="1" ht="15.75" customHeight="1">
      <c r="A11" s="181" t="s">
        <v>4</v>
      </c>
      <c r="B11" s="182" t="str">
        <f>Orçamento!D9</f>
        <v>ESPECIFICADO NO MEMORIAL</v>
      </c>
      <c r="C11" s="185"/>
      <c r="D11" s="185"/>
      <c r="E11" s="174" t="str">
        <f>Orçamento!$F$11</f>
        <v>Invest./Área:</v>
      </c>
      <c r="F11" s="174"/>
      <c r="G11" s="174"/>
      <c r="H11" s="186" t="e">
        <f>Orçamento!$H$11</f>
        <v>#VALUE!</v>
      </c>
      <c r="I11" s="186"/>
    </row>
    <row r="12" spans="1:9" s="24" customFormat="1" ht="6" customHeight="1" thickBot="1">
      <c r="A12" s="187"/>
      <c r="B12" s="188"/>
      <c r="C12" s="188"/>
      <c r="D12" s="188"/>
      <c r="E12" s="188"/>
      <c r="F12" s="188"/>
      <c r="G12" s="188"/>
      <c r="H12" s="188"/>
      <c r="I12" s="188"/>
    </row>
    <row r="13" spans="1:9" s="152" customFormat="1" ht="12" customHeight="1" thickBot="1">
      <c r="A13" s="189"/>
      <c r="B13" s="190"/>
      <c r="C13" s="190"/>
      <c r="D13" s="190"/>
      <c r="E13" s="190"/>
      <c r="F13" s="190"/>
      <c r="G13" s="190"/>
      <c r="H13" s="190"/>
      <c r="I13" s="190"/>
    </row>
    <row r="14" spans="1:9" s="153" customFormat="1" ht="18.75" thickBot="1">
      <c r="A14" s="191" t="s">
        <v>21</v>
      </c>
      <c r="B14" s="192" t="s">
        <v>22</v>
      </c>
      <c r="C14" s="193" t="s">
        <v>23</v>
      </c>
      <c r="D14" s="193" t="s">
        <v>24</v>
      </c>
      <c r="E14" s="194">
        <v>1</v>
      </c>
      <c r="F14" s="194"/>
      <c r="G14" s="194"/>
      <c r="H14" s="194"/>
      <c r="I14" s="194"/>
    </row>
    <row r="15" spans="1:9" s="153" customFormat="1" ht="18.75" thickBot="1">
      <c r="A15" s="191"/>
      <c r="B15" s="192"/>
      <c r="C15" s="195" t="s">
        <v>10</v>
      </c>
      <c r="D15" s="195" t="s">
        <v>16</v>
      </c>
      <c r="E15" s="196" t="s">
        <v>11</v>
      </c>
      <c r="F15" s="197" t="s">
        <v>12</v>
      </c>
      <c r="G15" s="197" t="s">
        <v>13</v>
      </c>
      <c r="H15" s="197" t="s">
        <v>14</v>
      </c>
      <c r="I15" s="198" t="s">
        <v>15</v>
      </c>
    </row>
    <row r="16" spans="1:9" ht="12" customHeight="1" thickBot="1">
      <c r="A16" s="199"/>
      <c r="B16" s="200"/>
      <c r="C16" s="201"/>
      <c r="D16" s="201"/>
      <c r="E16" s="200"/>
      <c r="F16" s="200"/>
      <c r="G16" s="200"/>
      <c r="H16" s="200"/>
      <c r="I16" s="200"/>
    </row>
    <row r="17" spans="1:10" ht="23.25" customHeight="1">
      <c r="A17" s="202">
        <f>Orçamento!A14</f>
        <v>1</v>
      </c>
      <c r="B17" s="203" t="str">
        <f>Orçamento!D14</f>
        <v>ADMINISTRAÇÃO LOCAL E INSTALAÇÕES DE CANTEIRO</v>
      </c>
      <c r="C17" s="204" t="e">
        <f>VLOOKUP(B17,Orçamento!$D$14:$I$18,6,FALSE)</f>
        <v>#DIV/0!</v>
      </c>
      <c r="D17" s="205" t="e">
        <f>ROUND(VLOOKUP(B17,Orçamento!$D$14:$I$18,2,FALSE)*Orçamento!$F$20,2)</f>
        <v>#VALUE!</v>
      </c>
      <c r="E17" s="155">
        <v>0</v>
      </c>
      <c r="F17" s="156">
        <v>0</v>
      </c>
      <c r="G17" s="156">
        <v>0</v>
      </c>
      <c r="H17" s="156">
        <v>0</v>
      </c>
      <c r="I17" s="157">
        <v>0</v>
      </c>
      <c r="J17" s="158">
        <f>SUM(E17:I17)</f>
        <v>0</v>
      </c>
    </row>
    <row r="18" spans="1:10" ht="14.25" customHeight="1">
      <c r="A18" s="206"/>
      <c r="B18" s="207"/>
      <c r="C18" s="208"/>
      <c r="D18" s="209"/>
      <c r="E18" s="210" t="e">
        <f>ROUND(SUMPRODUCT(E17,$D17)+SUMPRODUCT(F17,$D17)+SUMPRODUCT(G17,$D17)+SUMPRODUCT(H17,$D17)+SUMPRODUCT(I17,$D17),2)</f>
        <v>#VALUE!</v>
      </c>
      <c r="F18" s="211"/>
      <c r="G18" s="211"/>
      <c r="H18" s="211"/>
      <c r="I18" s="212"/>
      <c r="J18" s="158"/>
    </row>
    <row r="19" spans="1:11" s="159" customFormat="1" ht="12" customHeight="1" thickBot="1">
      <c r="A19" s="213"/>
      <c r="B19" s="214"/>
      <c r="C19" s="215"/>
      <c r="D19" s="215"/>
      <c r="E19" s="216"/>
      <c r="F19" s="216"/>
      <c r="G19" s="216"/>
      <c r="H19" s="216"/>
      <c r="I19" s="216"/>
      <c r="J19" s="154"/>
      <c r="K19" s="154"/>
    </row>
    <row r="20" spans="1:9" ht="9.75" customHeight="1" thickBot="1">
      <c r="A20" s="12"/>
      <c r="B20" s="13" t="s">
        <v>25</v>
      </c>
      <c r="C20" s="217" t="e">
        <f>SUM(C17:C18)</f>
        <v>#DIV/0!</v>
      </c>
      <c r="D20" s="10" t="e">
        <f>SUM(D17:D18)</f>
        <v>#VALUE!</v>
      </c>
      <c r="E20" s="11" t="e">
        <f>ROUND(E18,2)</f>
        <v>#VALUE!</v>
      </c>
      <c r="F20" s="11"/>
      <c r="G20" s="11"/>
      <c r="H20" s="11"/>
      <c r="I20" s="11"/>
    </row>
    <row r="21" spans="1:9" ht="9.75" customHeight="1" thickBot="1">
      <c r="A21" s="12"/>
      <c r="B21" s="13"/>
      <c r="C21" s="217"/>
      <c r="D21" s="10"/>
      <c r="E21" s="11"/>
      <c r="F21" s="11"/>
      <c r="G21" s="11"/>
      <c r="H21" s="11"/>
      <c r="I21" s="11"/>
    </row>
    <row r="22" spans="1:9" ht="9.75" customHeight="1" thickBot="1">
      <c r="A22" s="12"/>
      <c r="B22" s="13"/>
      <c r="C22" s="217"/>
      <c r="D22" s="10"/>
      <c r="E22" s="11"/>
      <c r="F22" s="11"/>
      <c r="G22" s="11"/>
      <c r="H22" s="11"/>
      <c r="I22" s="11"/>
    </row>
    <row r="23" spans="1:9" ht="13.5" customHeight="1" thickBot="1">
      <c r="A23" s="218"/>
      <c r="B23" s="219" t="s">
        <v>26</v>
      </c>
      <c r="C23" s="220" t="e">
        <f>D23/D20</f>
        <v>#VALUE!</v>
      </c>
      <c r="D23" s="16" t="e">
        <f>SUM(E20:I22)</f>
        <v>#VALUE!</v>
      </c>
      <c r="E23" s="14" t="e">
        <f>E20</f>
        <v>#VALUE!</v>
      </c>
      <c r="F23" s="14"/>
      <c r="G23" s="14"/>
      <c r="H23" s="14"/>
      <c r="I23" s="14"/>
    </row>
    <row r="24" spans="1:9" ht="13.5" customHeight="1" thickBot="1">
      <c r="A24" s="218"/>
      <c r="B24" s="219"/>
      <c r="C24" s="220"/>
      <c r="D24" s="16"/>
      <c r="E24" s="14"/>
      <c r="F24" s="14"/>
      <c r="G24" s="14"/>
      <c r="H24" s="14"/>
      <c r="I24" s="14"/>
    </row>
    <row r="25" spans="1:9" ht="13.5" customHeight="1" thickBot="1">
      <c r="A25" s="221"/>
      <c r="B25" s="222"/>
      <c r="C25" s="223"/>
      <c r="D25" s="17"/>
      <c r="E25" s="15"/>
      <c r="F25" s="15"/>
      <c r="G25" s="15"/>
      <c r="H25" s="15"/>
      <c r="I25" s="15"/>
    </row>
    <row r="26" spans="1:9" ht="12.75">
      <c r="A26" s="160"/>
      <c r="B26" s="160"/>
      <c r="C26" s="160"/>
      <c r="D26" s="160"/>
      <c r="E26" s="160"/>
      <c r="F26" s="160"/>
      <c r="G26" s="160"/>
      <c r="H26" s="160"/>
      <c r="I26" s="160"/>
    </row>
    <row r="27" spans="1:9" ht="12.75">
      <c r="A27" s="160"/>
      <c r="B27" s="160"/>
      <c r="C27" s="160"/>
      <c r="D27" s="160"/>
      <c r="E27" s="160"/>
      <c r="F27" s="160"/>
      <c r="G27" s="160"/>
      <c r="H27" s="160"/>
      <c r="I27" s="160"/>
    </row>
    <row r="28" ht="12.75">
      <c r="D28" s="161"/>
    </row>
    <row r="29" ht="12.75">
      <c r="B29" s="162"/>
    </row>
    <row r="30" ht="12.75">
      <c r="B30" s="162"/>
    </row>
    <row r="31" spans="2:6" ht="12.75" customHeight="1">
      <c r="B31" s="36"/>
      <c r="C31" s="164"/>
      <c r="D31" s="164"/>
      <c r="E31" s="35"/>
      <c r="F31" s="35"/>
    </row>
    <row r="32" spans="2:9" ht="18">
      <c r="B32" s="72"/>
      <c r="C32" s="165"/>
      <c r="D32" s="165"/>
      <c r="E32" s="166"/>
      <c r="F32" s="166"/>
      <c r="G32" s="167"/>
      <c r="H32" s="167"/>
      <c r="I32" s="167"/>
    </row>
    <row r="33" spans="2:9" ht="12.75" customHeight="1">
      <c r="B33" s="46"/>
      <c r="C33" s="168"/>
      <c r="D33" s="168"/>
      <c r="E33" s="169"/>
      <c r="F33" s="169"/>
      <c r="G33" s="167"/>
      <c r="H33" s="167"/>
      <c r="I33" s="167"/>
    </row>
    <row r="34" spans="2:7" ht="12.75" customHeight="1">
      <c r="B34" s="46"/>
      <c r="C34" s="168"/>
      <c r="D34" s="168"/>
      <c r="E34" s="170"/>
      <c r="F34" s="170"/>
      <c r="G34" s="167"/>
    </row>
    <row r="35" spans="2:6" ht="12.75">
      <c r="B35" s="67"/>
      <c r="C35" s="171"/>
      <c r="D35" s="171"/>
      <c r="E35" s="170"/>
      <c r="F35" s="170"/>
    </row>
  </sheetData>
  <sheetProtection password="929C" sheet="1" formatCells="0" formatColumns="0" formatRows="0" selectLockedCells="1"/>
  <mergeCells count="30">
    <mergeCell ref="A23:A25"/>
    <mergeCell ref="B23:B25"/>
    <mergeCell ref="E7:G7"/>
    <mergeCell ref="E23:I25"/>
    <mergeCell ref="D23:D25"/>
    <mergeCell ref="H7:I7"/>
    <mergeCell ref="B17:B18"/>
    <mergeCell ref="A17:A18"/>
    <mergeCell ref="C17:C18"/>
    <mergeCell ref="D17:D18"/>
    <mergeCell ref="A14:A15"/>
    <mergeCell ref="B14:B15"/>
    <mergeCell ref="E14:I14"/>
    <mergeCell ref="A20:A22"/>
    <mergeCell ref="B20:B22"/>
    <mergeCell ref="E9:G9"/>
    <mergeCell ref="H9:I9"/>
    <mergeCell ref="E11:G11"/>
    <mergeCell ref="H11:I11"/>
    <mergeCell ref="B7:D7"/>
    <mergeCell ref="C20:C22"/>
    <mergeCell ref="D20:D22"/>
    <mergeCell ref="E20:I22"/>
    <mergeCell ref="E18:I18"/>
    <mergeCell ref="C33:D33"/>
    <mergeCell ref="C34:D34"/>
    <mergeCell ref="C35:D35"/>
    <mergeCell ref="C31:D31"/>
    <mergeCell ref="C32:D32"/>
    <mergeCell ref="C23:C25"/>
  </mergeCells>
  <conditionalFormatting sqref="E17:I17">
    <cfRule type="cellIs" priority="5433" dxfId="1" operator="equal" stopIfTrue="1">
      <formula>0</formula>
    </cfRule>
    <cfRule type="cellIs" priority="5434" dxfId="16" operator="greaterThan" stopIfTrue="1">
      <formula>0.0000001</formula>
    </cfRule>
  </conditionalFormatting>
  <conditionalFormatting sqref="E17:I17">
    <cfRule type="cellIs" priority="5305" dxfId="1" operator="equal" stopIfTrue="1">
      <formula>0</formula>
    </cfRule>
    <cfRule type="cellIs" priority="5306" dxfId="17" operator="greaterThan" stopIfTrue="1">
      <formula>0.0000001</formula>
    </cfRule>
  </conditionalFormatting>
  <conditionalFormatting sqref="E17:I17">
    <cfRule type="cellIs" priority="5303" dxfId="1" operator="equal" stopIfTrue="1">
      <formula>0</formula>
    </cfRule>
    <cfRule type="cellIs" priority="5304" dxfId="17" operator="greaterThan" stopIfTrue="1">
      <formula>0.0000001</formula>
    </cfRule>
  </conditionalFormatting>
  <conditionalFormatting sqref="E17:I17">
    <cfRule type="cellIs" priority="5301" dxfId="1" operator="equal" stopIfTrue="1">
      <formula>0</formula>
    </cfRule>
    <cfRule type="cellIs" priority="5302" dxfId="18" operator="greaterThan" stopIfTrue="1">
      <formula>0.0000001</formula>
    </cfRule>
  </conditionalFormatting>
  <conditionalFormatting sqref="E17:I17">
    <cfRule type="cellIs" priority="5299" dxfId="1" operator="equal" stopIfTrue="1">
      <formula>0</formula>
    </cfRule>
    <cfRule type="cellIs" priority="5300" dxfId="18" operator="greaterThan" stopIfTrue="1">
      <formula>0.0000001</formula>
    </cfRule>
  </conditionalFormatting>
  <conditionalFormatting sqref="E17:I17">
    <cfRule type="cellIs" priority="5297" dxfId="1" operator="equal" stopIfTrue="1">
      <formula>0</formula>
    </cfRule>
    <cfRule type="cellIs" priority="5298" dxfId="17" operator="greaterThan" stopIfTrue="1">
      <formula>0.0000001</formula>
    </cfRule>
  </conditionalFormatting>
  <conditionalFormatting sqref="E17:I17">
    <cfRule type="cellIs" priority="5295" dxfId="1" operator="equal" stopIfTrue="1">
      <formula>0</formula>
    </cfRule>
    <cfRule type="cellIs" priority="5296" dxfId="18" operator="greaterThan" stopIfTrue="1">
      <formula>0.0000001</formula>
    </cfRule>
  </conditionalFormatting>
  <conditionalFormatting sqref="E17:I17">
    <cfRule type="cellIs" priority="5293" dxfId="1" operator="equal" stopIfTrue="1">
      <formula>0</formula>
    </cfRule>
    <cfRule type="cellIs" priority="5294" dxfId="18" operator="greaterThan" stopIfTrue="1">
      <formula>0.0000001</formula>
    </cfRule>
  </conditionalFormatting>
  <printOptions horizontalCentered="1"/>
  <pageMargins left="0.7086614173228347" right="0.7086614173228347" top="0.35433070866141736" bottom="0.35433070866141736" header="0.31496062992125984" footer="0.31496062992125984"/>
  <pageSetup fitToWidth="7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ESTAGIO</cp:lastModifiedBy>
  <cp:lastPrinted>2018-11-07T16:49:05Z</cp:lastPrinted>
  <dcterms:created xsi:type="dcterms:W3CDTF">2017-01-12T18:28:45Z</dcterms:created>
  <dcterms:modified xsi:type="dcterms:W3CDTF">2018-11-07T18:44:43Z</dcterms:modified>
  <cp:category/>
  <cp:version/>
  <cp:contentType/>
  <cp:contentStatus/>
</cp:coreProperties>
</file>